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11604" yWindow="-12" windowWidth="11472" windowHeight="9540"/>
  </bookViews>
  <sheets>
    <sheet name="鄉市性別統計指標" sheetId="8" r:id="rId1"/>
  </sheets>
  <definedNames>
    <definedName name="_xlnm._FilterDatabase" localSheetId="0" hidden="1">鄉市性別統計指標!$A$5:$Q$93</definedName>
    <definedName name="_xlnm.Print_Area" localSheetId="0">鄉市性別統計指標!$A$1:$Q$97</definedName>
    <definedName name="_xlnm.Print_Titles" localSheetId="0">鄉市性別統計指標!$3:$4</definedName>
  </definedNames>
  <calcPr calcId="124519"/>
</workbook>
</file>

<file path=xl/calcChain.xml><?xml version="1.0" encoding="utf-8"?>
<calcChain xmlns="http://schemas.openxmlformats.org/spreadsheetml/2006/main">
  <c r="M95" i="8"/>
  <c r="L95"/>
  <c r="N95" s="1"/>
  <c r="M94"/>
  <c r="L94"/>
  <c r="N94" s="1"/>
  <c r="M93"/>
  <c r="L93"/>
  <c r="N93" s="1"/>
  <c r="M92"/>
  <c r="L92"/>
  <c r="N92" s="1"/>
  <c r="N91"/>
  <c r="K91"/>
  <c r="M90"/>
  <c r="L90"/>
  <c r="N90" s="1"/>
  <c r="M89"/>
  <c r="L89"/>
  <c r="N89" s="1"/>
  <c r="M88"/>
  <c r="L88"/>
  <c r="N88" s="1"/>
  <c r="M87"/>
  <c r="L87"/>
  <c r="N87" s="1"/>
  <c r="M86"/>
  <c r="L86"/>
  <c r="N86" s="1"/>
  <c r="M85"/>
  <c r="L85"/>
  <c r="N85" s="1"/>
  <c r="M84"/>
  <c r="L84"/>
  <c r="N84" s="1"/>
  <c r="M83"/>
  <c r="L83"/>
  <c r="N83" s="1"/>
  <c r="M82"/>
  <c r="L82"/>
  <c r="N82" s="1"/>
  <c r="M81"/>
  <c r="L81"/>
  <c r="N81" s="1"/>
  <c r="M80"/>
  <c r="L80"/>
  <c r="N80" s="1"/>
  <c r="M79"/>
  <c r="L79"/>
  <c r="N79" s="1"/>
  <c r="M78"/>
  <c r="L78"/>
  <c r="N78" s="1"/>
  <c r="M77"/>
  <c r="L77"/>
  <c r="N77" s="1"/>
  <c r="M76"/>
  <c r="L76"/>
  <c r="N76" s="1"/>
  <c r="M75"/>
  <c r="L75"/>
  <c r="N75" s="1"/>
  <c r="M74"/>
  <c r="L74"/>
  <c r="N74" s="1"/>
  <c r="M73"/>
  <c r="L73"/>
  <c r="N73" s="1"/>
  <c r="M72"/>
  <c r="L72"/>
  <c r="N72" s="1"/>
  <c r="M71"/>
  <c r="L71"/>
  <c r="N71" s="1"/>
  <c r="M70"/>
  <c r="L70"/>
  <c r="N70" s="1"/>
  <c r="M69"/>
  <c r="L69"/>
  <c r="N69" s="1"/>
  <c r="N68"/>
  <c r="K68"/>
  <c r="M67"/>
  <c r="L67"/>
  <c r="N67" s="1"/>
  <c r="M66"/>
  <c r="L66"/>
  <c r="N66"/>
  <c r="M65"/>
  <c r="L65"/>
  <c r="N65" s="1"/>
  <c r="M64"/>
  <c r="L64"/>
  <c r="N64" s="1"/>
  <c r="M63"/>
  <c r="L63"/>
  <c r="N63" s="1"/>
  <c r="M62"/>
  <c r="L62"/>
  <c r="N62"/>
  <c r="M61"/>
  <c r="L61"/>
  <c r="N61" s="1"/>
  <c r="N60"/>
  <c r="K60"/>
  <c r="M59"/>
  <c r="L59"/>
  <c r="N59" s="1"/>
  <c r="M58"/>
  <c r="L58"/>
  <c r="N58"/>
  <c r="M57"/>
  <c r="L57"/>
  <c r="N57" s="1"/>
  <c r="M56"/>
  <c r="L56"/>
  <c r="N56" s="1"/>
  <c r="M55"/>
  <c r="L55"/>
  <c r="N55"/>
  <c r="M54"/>
  <c r="L54"/>
  <c r="N54" s="1"/>
  <c r="M53"/>
  <c r="L53"/>
  <c r="N53"/>
  <c r="M52"/>
  <c r="L52"/>
  <c r="N52" s="1"/>
  <c r="M51"/>
  <c r="L51"/>
  <c r="N51" s="1"/>
  <c r="M50"/>
  <c r="L50"/>
  <c r="N50"/>
  <c r="M49"/>
  <c r="L49"/>
  <c r="N49" s="1"/>
  <c r="M48"/>
  <c r="L48"/>
  <c r="N48" s="1"/>
  <c r="M47"/>
  <c r="L47"/>
  <c r="N47"/>
  <c r="M46"/>
  <c r="L46"/>
  <c r="N46" s="1"/>
  <c r="M45"/>
  <c r="L45"/>
  <c r="N45"/>
  <c r="M44"/>
  <c r="L44"/>
  <c r="N44" s="1"/>
  <c r="M43"/>
  <c r="L43"/>
  <c r="N43" s="1"/>
  <c r="M42"/>
  <c r="L42"/>
  <c r="N42"/>
  <c r="M41"/>
  <c r="L41"/>
  <c r="N41" s="1"/>
  <c r="M40"/>
  <c r="L40"/>
  <c r="N40" s="1"/>
  <c r="M39"/>
  <c r="L39"/>
  <c r="N39" s="1"/>
  <c r="M38"/>
  <c r="L38"/>
  <c r="N38"/>
  <c r="M37"/>
  <c r="L37"/>
  <c r="N37" s="1"/>
  <c r="M36"/>
  <c r="L36"/>
  <c r="N36" s="1"/>
  <c r="M35"/>
  <c r="L35"/>
  <c r="N35" s="1"/>
  <c r="N34"/>
  <c r="K34"/>
  <c r="K20"/>
  <c r="M33"/>
  <c r="L33"/>
  <c r="N33" s="1"/>
  <c r="M32"/>
  <c r="L32"/>
  <c r="N32" s="1"/>
  <c r="M31"/>
  <c r="L31"/>
  <c r="N31" s="1"/>
  <c r="M30"/>
  <c r="L30"/>
  <c r="N30" s="1"/>
  <c r="M29"/>
  <c r="L29"/>
  <c r="N29" s="1"/>
  <c r="M28"/>
  <c r="L28"/>
  <c r="N28" s="1"/>
  <c r="M27"/>
  <c r="L27"/>
  <c r="N27"/>
  <c r="M26"/>
  <c r="L26"/>
  <c r="N26" s="1"/>
  <c r="M25"/>
  <c r="L25"/>
  <c r="N25" s="1"/>
  <c r="N20"/>
  <c r="M18"/>
  <c r="L18"/>
  <c r="N18" s="1"/>
  <c r="M17"/>
  <c r="L17"/>
  <c r="N17" s="1"/>
  <c r="M16"/>
  <c r="L16"/>
  <c r="N16" s="1"/>
  <c r="N15"/>
  <c r="M15"/>
  <c r="M14"/>
  <c r="L14"/>
  <c r="N14" s="1"/>
  <c r="M13"/>
  <c r="L13"/>
  <c r="N13" s="1"/>
  <c r="M12"/>
  <c r="L12"/>
  <c r="N12" s="1"/>
  <c r="M11"/>
  <c r="L11"/>
  <c r="N11" s="1"/>
  <c r="M10"/>
  <c r="L10"/>
  <c r="N10" s="1"/>
  <c r="M9"/>
  <c r="L9"/>
  <c r="N9" s="1"/>
  <c r="M8"/>
  <c r="L8"/>
  <c r="N8" s="1"/>
  <c r="M7"/>
  <c r="L7"/>
  <c r="N7" s="1"/>
  <c r="M6"/>
  <c r="L6"/>
  <c r="N6" s="1"/>
  <c r="K5"/>
</calcChain>
</file>

<file path=xl/sharedStrings.xml><?xml version="1.0" encoding="utf-8"?>
<sst xmlns="http://schemas.openxmlformats.org/spreadsheetml/2006/main" count="339" uniqueCount="204">
  <si>
    <t>單位</t>
    <phoneticPr fontId="18" type="noConversion"/>
  </si>
  <si>
    <t>百分比</t>
    <phoneticPr fontId="18" type="noConversion"/>
  </si>
  <si>
    <t>人</t>
    <phoneticPr fontId="18" type="noConversion"/>
  </si>
  <si>
    <t>人次</t>
    <phoneticPr fontId="18" type="noConversion"/>
  </si>
  <si>
    <t>歲</t>
    <phoneticPr fontId="18" type="noConversion"/>
  </si>
  <si>
    <t>　本國籍</t>
  </si>
  <si>
    <t>　大陸、港澳地區</t>
  </si>
  <si>
    <t>Item_Name</t>
  </si>
  <si>
    <t>Unit</t>
  </si>
  <si>
    <t>ItemDefine</t>
  </si>
  <si>
    <t>ItemNotice</t>
  </si>
  <si>
    <t>Source</t>
  </si>
  <si>
    <t>人事行政總處</t>
  </si>
  <si>
    <t>指在某地區設有戶籍之中華民國國民，於統計標準日不論其是否住在戶內，均為該地區之人口數。</t>
  </si>
  <si>
    <t>某一特定期間人口增加數對前期人口數之比率，又稱人口成長率。</t>
  </si>
  <si>
    <t>戶籍當年出生登記人口數。</t>
  </si>
  <si>
    <t>每千人中出生人口之比率。</t>
  </si>
  <si>
    <t>戶籍當年死亡登記人口數。</t>
  </si>
  <si>
    <t>每千人中死亡人口之比率。</t>
  </si>
  <si>
    <t>戶籍遷入登記人口數（不含住址變更之遷入人數)。</t>
  </si>
  <si>
    <t>戶籍遷出登記人口數（不含住址變更之遷出人數)。</t>
  </si>
  <si>
    <t>戶籍登記當年底15歲以上未婚人口數。</t>
  </si>
  <si>
    <t>戶籍登記當年底15歲以上有偶人口數。</t>
  </si>
  <si>
    <t>戶籍登記當年底15歲以上離婚人口數。</t>
  </si>
  <si>
    <t>戶籍登記當年底15歲以上喪偶人口數。</t>
  </si>
  <si>
    <t>凡依戶籍法規定具有戶籍註記之現住原住民人口。</t>
  </si>
  <si>
    <t>指原籍在平地行政區域內，並在其戶籍資料註記「平地原住民」者。</t>
  </si>
  <si>
    <t>指原籍在山地行政區域內，並在其戶籍資料註記「山地原住民」者。</t>
  </si>
  <si>
    <t>內政部</t>
  </si>
  <si>
    <t>各公私立國民小學之學生數（含附設但不含特殊教育學校）。</t>
  </si>
  <si>
    <t>各公私立國民中學之學生數（含附設但不含特殊教育學校）。</t>
  </si>
  <si>
    <t>各公私立國民小學之教師數(含校長)。</t>
  </si>
  <si>
    <t>各公私立國民中學之教師數(含校長)。</t>
  </si>
  <si>
    <t>失蹤人口之發生數。失蹤人口係指在台設有戶籍，並有下列情形之一者：(1)隨父(母)或親屬離家而不知去向；(2)離家出走而不知去向；(3)意外災難(例如海、空、山等災難)；(4)迷途走失；(5)上下學未歸而不知去向；(6)智能障礙走失；(7)精神疾病走失；(8)天然災難(例如水、火、風、震等災難)；(9)其他失蹤不知去向。</t>
  </si>
  <si>
    <t>各級消防機關編制內人員數。</t>
  </si>
  <si>
    <t>衛生福利部</t>
  </si>
  <si>
    <t>凡年滿18歲之中華民國國民，每星期可提供3.5小時以上的服務時間，經甄試合格者，並參加環保署基礎及特殊訓練後，授予志願服務紀錄冊及環保志工證，成為志工隊員之人數。</t>
  </si>
  <si>
    <t>環境保護署</t>
  </si>
  <si>
    <t>TableItem</t>
    <phoneticPr fontId="18" type="noConversion"/>
  </si>
  <si>
    <t>指標名稱</t>
    <phoneticPr fontId="18" type="noConversion"/>
  </si>
  <si>
    <t>指標定義</t>
    <phoneticPr fontId="18" type="noConversion"/>
  </si>
  <si>
    <t>由本縣各選區選舉產生縣議員之現有人數。</t>
  </si>
  <si>
    <t>由本縣各行政區選舉產生鄉鎮市長之現有人數。</t>
  </si>
  <si>
    <t>領有身心障礙證明或手冊之人數。</t>
  </si>
  <si>
    <t>係指本府認定年滿65歲以上獨自居住、或同住者無照顧能力、或經需關懷之老人。</t>
  </si>
  <si>
    <t>指當年初次結婚者之平均年齡。</t>
  </si>
  <si>
    <t>係指結婚當事人雙親之原國籍或歸化中華民國國籍前之國籍歸屬為本國。</t>
  </si>
  <si>
    <t>係指結婚當事人雙親之原國籍或歸化中華民國國籍前之國籍歸屬為大陸及港澳。</t>
  </si>
  <si>
    <t>係指結婚當事人雙親之原國籍或歸化中華民國國籍前之國籍歸屬為東南亞及其他國家。</t>
  </si>
  <si>
    <t>0-14歲的人口占總人口之比率。</t>
  </si>
  <si>
    <t>15-64歲的人口占總人口之比率。</t>
  </si>
  <si>
    <t>年齡65歲以上的人口占總人口之比率。</t>
  </si>
  <si>
    <t>全年死亡人數與總人口之比。（已完成戶籍註銷之全年死亡人數÷年中人口數）×10,0000</t>
  </si>
  <si>
    <t>全年因惡性腫瘤而死亡人數與總人口之比。（全年因惡性腫瘤而死亡人數÷年中人口數）×10,0000</t>
  </si>
  <si>
    <r>
      <rPr>
        <sz val="12"/>
        <rFont val="細明體"/>
        <family val="3"/>
        <charset val="136"/>
      </rPr>
      <t>全年因臟疾病（高血壓性疾病除外）而死亡人數與總人口之比。（全年因事故傷害而死亡人數</t>
    </r>
    <r>
      <rPr>
        <sz val="12"/>
        <rFont val="Times New Roman"/>
        <family val="1"/>
      </rPr>
      <t>÷</t>
    </r>
    <r>
      <rPr>
        <sz val="12"/>
        <rFont val="細明體"/>
        <family val="3"/>
        <charset val="136"/>
      </rPr>
      <t>年中人口數）</t>
    </r>
    <r>
      <rPr>
        <sz val="12"/>
        <rFont val="Times New Roman"/>
        <family val="1"/>
      </rPr>
      <t xml:space="preserve">×10,0000
</t>
    </r>
    <phoneticPr fontId="18" type="noConversion"/>
  </si>
  <si>
    <r>
      <rPr>
        <sz val="12"/>
        <rFont val="細明體"/>
        <family val="3"/>
        <charset val="136"/>
      </rPr>
      <t>全年因腦血管疾病而死亡人數與總人口之比。（全年因事故傷害而死亡人數</t>
    </r>
    <r>
      <rPr>
        <sz val="12"/>
        <rFont val="Times New Roman"/>
        <family val="1"/>
      </rPr>
      <t>÷</t>
    </r>
    <r>
      <rPr>
        <sz val="12"/>
        <rFont val="細明體"/>
        <family val="3"/>
        <charset val="136"/>
      </rPr>
      <t>年中人口數）</t>
    </r>
    <r>
      <rPr>
        <sz val="12"/>
        <rFont val="Times New Roman"/>
        <family val="1"/>
      </rPr>
      <t>×10,0000</t>
    </r>
    <phoneticPr fontId="18" type="noConversion"/>
  </si>
  <si>
    <t>編有列管編號，並列管建檔督查之廁所個數。</t>
  </si>
  <si>
    <t>資料來源</t>
    <phoneticPr fontId="18" type="noConversion"/>
  </si>
  <si>
    <t>主管機關</t>
    <phoneticPr fontId="18" type="noConversion"/>
  </si>
  <si>
    <t>指標備註</t>
    <phoneticPr fontId="18" type="noConversion"/>
  </si>
  <si>
    <t>一、權力、決策與影響力</t>
    <phoneticPr fontId="18" type="noConversion"/>
  </si>
  <si>
    <t>指標編號</t>
    <phoneticPr fontId="18" type="noConversion"/>
  </si>
  <si>
    <t>係指特定期間初婚之新郎（新娘）人數對同期期中可婚之未婚男性（女性）人口的比率。</t>
  </si>
  <si>
    <t>係指特定期間再婚之新郎（新娘）人數對同期期中之離婚、喪偶男性（女性）人口的比率。</t>
  </si>
  <si>
    <t>係指某一特定期間之離婚對數對同一期間之期中有偶人口數比率。</t>
    <phoneticPr fontId="18" type="noConversion"/>
  </si>
  <si>
    <r>
      <t>本縣</t>
    </r>
    <r>
      <rPr>
        <sz val="12"/>
        <rFont val="Times New Roman"/>
        <family val="1"/>
      </rPr>
      <t>(</t>
    </r>
    <r>
      <rPr>
        <sz val="12"/>
        <rFont val="細明體"/>
        <family val="3"/>
        <charset val="136"/>
      </rPr>
      <t>市</t>
    </r>
    <r>
      <rPr>
        <sz val="12"/>
        <rFont val="Times New Roman"/>
        <family val="1"/>
      </rPr>
      <t>)</t>
    </r>
    <r>
      <rPr>
        <sz val="12"/>
        <rFont val="細明體"/>
        <family val="3"/>
        <charset val="136"/>
      </rPr>
      <t>直屬或所轄鄉鎮市區之清潔隊</t>
    </r>
    <r>
      <rPr>
        <sz val="12"/>
        <rFont val="Times New Roman"/>
        <family val="1"/>
      </rPr>
      <t>(</t>
    </r>
    <r>
      <rPr>
        <sz val="12"/>
        <rFont val="細明體"/>
        <family val="3"/>
        <charset val="136"/>
      </rPr>
      <t>含溝渠隊、水肥隊、資源回收隊等</t>
    </r>
    <r>
      <rPr>
        <sz val="12"/>
        <rFont val="Times New Roman"/>
        <family val="1"/>
      </rPr>
      <t>)</t>
    </r>
    <r>
      <rPr>
        <sz val="12"/>
        <rFont val="細明體"/>
        <family val="3"/>
        <charset val="136"/>
      </rPr>
      <t>、垃圾焚化廠、垃圾掩埋場、水肥處理廠內之人員，包含職員、約聘</t>
    </r>
    <r>
      <rPr>
        <sz val="12"/>
        <rFont val="Times New Roman"/>
        <family val="1"/>
      </rPr>
      <t>(</t>
    </r>
    <r>
      <rPr>
        <sz val="12"/>
        <rFont val="細明體"/>
        <family val="3"/>
        <charset val="136"/>
      </rPr>
      <t>僱</t>
    </r>
    <r>
      <rPr>
        <sz val="12"/>
        <rFont val="Times New Roman"/>
        <family val="1"/>
      </rPr>
      <t>)</t>
    </r>
    <r>
      <rPr>
        <sz val="12"/>
        <rFont val="細明體"/>
        <family val="3"/>
        <charset val="136"/>
      </rPr>
      <t>人員、工員</t>
    </r>
    <r>
      <rPr>
        <sz val="12"/>
        <rFont val="Times New Roman"/>
        <family val="1"/>
      </rPr>
      <t>(</t>
    </r>
    <r>
      <rPr>
        <sz val="12"/>
        <rFont val="細明體"/>
        <family val="3"/>
        <charset val="136"/>
      </rPr>
      <t>駕駛、臨時工、技工、工友</t>
    </r>
    <r>
      <rPr>
        <sz val="12"/>
        <rFont val="Times New Roman"/>
        <family val="1"/>
      </rPr>
      <t>)</t>
    </r>
    <r>
      <rPr>
        <sz val="12"/>
        <rFont val="細明體"/>
        <family val="3"/>
        <charset val="136"/>
      </rPr>
      <t>、駐衛警察等編制內及非編制內人員。</t>
    </r>
    <phoneticPr fontId="18" type="noConversion"/>
  </si>
  <si>
    <r>
      <t>全年因蓄意自我傷害</t>
    </r>
    <r>
      <rPr>
        <sz val="12"/>
        <rFont val="Times New Roman"/>
        <family val="1"/>
      </rPr>
      <t>(</t>
    </r>
    <r>
      <rPr>
        <sz val="12"/>
        <rFont val="細明體"/>
        <family val="3"/>
        <charset val="136"/>
      </rPr>
      <t>自殺</t>
    </r>
    <r>
      <rPr>
        <sz val="12"/>
        <rFont val="Times New Roman"/>
        <family val="1"/>
      </rPr>
      <t>)</t>
    </r>
    <r>
      <rPr>
        <sz val="12"/>
        <rFont val="細明體"/>
        <family val="3"/>
        <charset val="136"/>
      </rPr>
      <t>而死亡人數與總人口之比。（全年因蓄意自我傷害</t>
    </r>
    <r>
      <rPr>
        <sz val="12"/>
        <rFont val="Times New Roman"/>
        <family val="1"/>
      </rPr>
      <t>(</t>
    </r>
    <r>
      <rPr>
        <sz val="12"/>
        <rFont val="細明體"/>
        <family val="3"/>
        <charset val="136"/>
      </rPr>
      <t>自殺</t>
    </r>
    <r>
      <rPr>
        <sz val="12"/>
        <rFont val="Times New Roman"/>
        <family val="1"/>
      </rPr>
      <t>)</t>
    </r>
    <r>
      <rPr>
        <sz val="12"/>
        <rFont val="細明體"/>
        <family val="3"/>
        <charset val="136"/>
      </rPr>
      <t>而死亡人數÷年中人口數）×</t>
    </r>
    <r>
      <rPr>
        <sz val="12"/>
        <rFont val="Times New Roman"/>
        <family val="1"/>
      </rPr>
      <t>10,0000</t>
    </r>
    <phoneticPr fontId="18" type="noConversion"/>
  </si>
  <si>
    <t>領有身心障礙證明或手冊之人數占總人口數比率。</t>
    <phoneticPr fontId="18" type="noConversion"/>
  </si>
  <si>
    <t>年底公教人員數</t>
    <phoneticPr fontId="18" type="noConversion"/>
  </si>
  <si>
    <t>二、就業、經濟與福利</t>
    <phoneticPr fontId="18" type="noConversion"/>
  </si>
  <si>
    <t>身心障礙者占總人口比率</t>
    <phoneticPr fontId="18" type="noConversion"/>
  </si>
  <si>
    <t>列冊需關懷之獨居老人人數</t>
    <phoneticPr fontId="18" type="noConversion"/>
  </si>
  <si>
    <t>結婚人數按原屬國籍</t>
    <phoneticPr fontId="18" type="noConversion"/>
  </si>
  <si>
    <t>　外國籍</t>
    <phoneticPr fontId="18" type="noConversion"/>
  </si>
  <si>
    <t>有偶人口離婚率</t>
    <phoneticPr fontId="18" type="noConversion"/>
  </si>
  <si>
    <t>各級學校學生數</t>
    <phoneticPr fontId="18" type="noConversion"/>
  </si>
  <si>
    <t>各級學校教師數</t>
    <phoneticPr fontId="18" type="noConversion"/>
  </si>
  <si>
    <t>係指依「身心障礙者生活補助費發給辦法」補助之人次。</t>
    <phoneticPr fontId="18" type="noConversion"/>
  </si>
  <si>
    <t>係指依中低收入老人生活津貼發給辦法之發放人數。</t>
    <phoneticPr fontId="18" type="noConversion"/>
  </si>
  <si>
    <t>符合特殊境遇家庭扶助條例規定，辦理扶助或認定身分之家庭。</t>
    <phoneticPr fontId="18" type="noConversion"/>
  </si>
  <si>
    <t>參與自辦或委辦社區大學之人次。</t>
    <phoneticPr fontId="18" type="noConversion"/>
  </si>
  <si>
    <t>參與各鄉鎮市區樂齡學習中心舉辦活動之人次。</t>
    <phoneticPr fontId="18" type="noConversion"/>
  </si>
  <si>
    <r>
      <rPr>
        <sz val="12"/>
        <rFont val="細明體"/>
        <family val="3"/>
        <charset val="136"/>
      </rPr>
      <t>失蹤人口之尋獲數。尋獲數＝尋獲當年</t>
    </r>
    <r>
      <rPr>
        <sz val="12"/>
        <rFont val="Times New Roman"/>
        <family val="1"/>
      </rPr>
      <t>(</t>
    </r>
    <r>
      <rPr>
        <sz val="12"/>
        <rFont val="細明體"/>
        <family val="3"/>
        <charset val="136"/>
      </rPr>
      <t>月</t>
    </r>
    <r>
      <rPr>
        <sz val="12"/>
        <rFont val="Times New Roman"/>
        <family val="1"/>
      </rPr>
      <t>)</t>
    </r>
    <r>
      <rPr>
        <sz val="12"/>
        <rFont val="細明體"/>
        <family val="3"/>
        <charset val="136"/>
      </rPr>
      <t>數＋尋獲以前年</t>
    </r>
    <r>
      <rPr>
        <sz val="12"/>
        <rFont val="Times New Roman"/>
        <family val="1"/>
      </rPr>
      <t>(</t>
    </r>
    <r>
      <rPr>
        <sz val="12"/>
        <rFont val="細明體"/>
        <family val="3"/>
        <charset val="136"/>
      </rPr>
      <t>月</t>
    </r>
    <r>
      <rPr>
        <sz val="12"/>
        <rFont val="Times New Roman"/>
        <family val="1"/>
      </rPr>
      <t>)</t>
    </r>
    <r>
      <rPr>
        <sz val="12"/>
        <rFont val="細明體"/>
        <family val="3"/>
        <charset val="136"/>
      </rPr>
      <t>數。</t>
    </r>
    <phoneticPr fontId="18" type="noConversion"/>
  </si>
  <si>
    <r>
      <t>指因火災而死亡的人數，死亡人數係指火災當場死亡或受傷於</t>
    </r>
    <r>
      <rPr>
        <sz val="12"/>
        <rFont val="Times New Roman"/>
        <family val="1"/>
      </rPr>
      <t>14</t>
    </r>
    <r>
      <rPr>
        <sz val="12"/>
        <rFont val="細明體"/>
        <family val="3"/>
        <charset val="136"/>
      </rPr>
      <t>日內死亡者；另車輛火災發生原因係車輛行進間發生車禍而造成人員死亡者，不列入火災死亡統計。</t>
    </r>
  </si>
  <si>
    <r>
      <rPr>
        <sz val="12"/>
        <rFont val="細明體"/>
        <family val="3"/>
        <charset val="136"/>
      </rPr>
      <t>指因火災而受傷的人數，受傷人數係指無論其受傷嚴重程度均計算在內，含受傷後逾</t>
    </r>
    <r>
      <rPr>
        <sz val="12"/>
        <rFont val="Times New Roman"/>
        <family val="1"/>
      </rPr>
      <t>14</t>
    </r>
    <r>
      <rPr>
        <sz val="12"/>
        <rFont val="細明體"/>
        <family val="3"/>
        <charset val="136"/>
      </rPr>
      <t>日死亡者；另車輛火災發生原因係車輛行進間發生車禍而造成人員受傷者，不列入火災受傷統計，其他非車禍火災造成人員受傷，皆應列入火災受傷統計。</t>
    </r>
    <phoneticPr fontId="18" type="noConversion"/>
  </si>
  <si>
    <r>
      <t>指查獲違反「道路交通管理處罰條例」第</t>
    </r>
    <r>
      <rPr>
        <sz val="12"/>
        <rFont val="Times New Roman"/>
        <family val="1"/>
      </rPr>
      <t>35</t>
    </r>
    <r>
      <rPr>
        <sz val="12"/>
        <rFont val="細明體"/>
        <family val="3"/>
        <charset val="136"/>
      </rPr>
      <t>條第</t>
    </r>
    <r>
      <rPr>
        <sz val="12"/>
        <rFont val="Times New Roman"/>
        <family val="1"/>
      </rPr>
      <t>1</t>
    </r>
    <r>
      <rPr>
        <sz val="12"/>
        <rFont val="細明體"/>
        <family val="3"/>
        <charset val="136"/>
      </rPr>
      <t>項第</t>
    </r>
    <r>
      <rPr>
        <sz val="12"/>
        <rFont val="Times New Roman"/>
        <family val="1"/>
      </rPr>
      <t>1</t>
    </r>
    <r>
      <rPr>
        <sz val="12"/>
        <rFont val="細明體"/>
        <family val="3"/>
        <charset val="136"/>
      </rPr>
      <t>款及「道路交通安全規則」第</t>
    </r>
    <r>
      <rPr>
        <sz val="12"/>
        <rFont val="Times New Roman"/>
        <family val="1"/>
      </rPr>
      <t>114</t>
    </r>
    <r>
      <rPr>
        <sz val="12"/>
        <rFont val="細明體"/>
        <family val="3"/>
        <charset val="136"/>
      </rPr>
      <t>條第</t>
    </r>
    <r>
      <rPr>
        <sz val="12"/>
        <rFont val="Times New Roman"/>
        <family val="1"/>
      </rPr>
      <t>2</t>
    </r>
    <r>
      <rPr>
        <sz val="12"/>
        <rFont val="細明體"/>
        <family val="3"/>
        <charset val="136"/>
      </rPr>
      <t>款酒精濃度超過規定標準，禁止駕駛之人數。</t>
    </r>
    <r>
      <rPr>
        <sz val="12"/>
        <rFont val="Times New Roman"/>
        <family val="1"/>
      </rPr>
      <t xml:space="preserve">  </t>
    </r>
  </si>
  <si>
    <t>指夜間型住宿、全日型住宿、日間照顧、部分時制照顧等身心障礙福利機構內現有實際服務人數。</t>
    <phoneticPr fontId="18" type="noConversion"/>
  </si>
  <si>
    <r>
      <t>依據老人福利法及老人福利機構設立標準等規定成立之老人長期照顧</t>
    </r>
    <r>
      <rPr>
        <sz val="12"/>
        <rFont val="Times New Roman"/>
        <family val="1"/>
      </rPr>
      <t>(</t>
    </r>
    <r>
      <rPr>
        <sz val="12"/>
        <rFont val="細明體"/>
        <family val="3"/>
        <charset val="136"/>
      </rPr>
      <t>長期照護型、養護型、失智照顧型</t>
    </r>
    <r>
      <rPr>
        <sz val="12"/>
        <rFont val="Times New Roman"/>
        <family val="1"/>
      </rPr>
      <t>)</t>
    </r>
    <r>
      <rPr>
        <sz val="12"/>
        <rFont val="細明體"/>
        <family val="3"/>
        <charset val="136"/>
      </rPr>
      <t>及安養機構內現有實際照顧人數。</t>
    </r>
  </si>
  <si>
    <t>指標項目</t>
    <phoneticPr fontId="18" type="noConversion"/>
  </si>
  <si>
    <t>社區大學學員數</t>
    <phoneticPr fontId="18" type="noConversion"/>
  </si>
  <si>
    <t>參與樂齡學習中心活動人次</t>
    <phoneticPr fontId="18" type="noConversion"/>
  </si>
  <si>
    <t xml:space="preserve">  簡任(派)公務人員人數</t>
    <phoneticPr fontId="18" type="noConversion"/>
  </si>
  <si>
    <t xml:space="preserve">  薦任(派)公務人員人數</t>
    <phoneticPr fontId="18" type="noConversion"/>
  </si>
  <si>
    <t xml:space="preserve">  委任(派)公務人員人數</t>
    <phoneticPr fontId="18" type="noConversion"/>
  </si>
  <si>
    <t>指於直轄(縣)市政府及所屬機關、公營事業機構、公立學校擔任組織法規所定編制內職務支領俸給之薦任(派)文職人員。但不包括各級民意代表及公立學校教師。所屬公務人員薦任(派)公務人員統計範圍僅包括：1.行政機關2.公營事業機構3.衛生醫療機構4.各級公立學校職員等四類。</t>
    <phoneticPr fontId="18" type="noConversion"/>
  </si>
  <si>
    <t>指於直轄(縣)市政府及所屬機關、公營事業機構、公立學校擔任組織法規所定編制內職務支領俸給之委任(派)文職人員。但不包括各級民意代表及公立學校教師。所屬公務人員委任(派)公務人員統計範圍僅包括：1.行政機關2.公營事業機構3.衛生醫療機構4.各級公立學校職員等四類。</t>
    <phoneticPr fontId="18" type="noConversion"/>
  </si>
  <si>
    <t>符合特殊境遇家庭扶助條例規定，辦理扶助之人次。</t>
    <phoneticPr fontId="18" type="noConversion"/>
  </si>
  <si>
    <t>特殊境遇家庭</t>
    <phoneticPr fontId="18" type="noConversion"/>
  </si>
  <si>
    <t xml:space="preserve">  扶助服務人次</t>
    <phoneticPr fontId="18" type="noConversion"/>
  </si>
  <si>
    <t>澎湖縣議會</t>
    <phoneticPr fontId="18" type="noConversion"/>
  </si>
  <si>
    <t>澎湖縣政府</t>
    <phoneticPr fontId="18" type="noConversion"/>
  </si>
  <si>
    <t>各公私立國中小之校長人數。</t>
    <phoneticPr fontId="18" type="noConversion"/>
  </si>
  <si>
    <t>各公私立國小之校長男女人數占各公私立國小之校長人數百分比。</t>
    <phoneticPr fontId="18" type="noConversion"/>
  </si>
  <si>
    <t>各公私立國中之校長男女人數占各公私立國中之校長人數百分比。</t>
    <phoneticPr fontId="18" type="noConversion"/>
  </si>
  <si>
    <r>
      <rPr>
        <sz val="12"/>
        <rFont val="細明體"/>
        <family val="3"/>
        <charset val="136"/>
      </rPr>
      <t>外籍配偶與大陸</t>
    </r>
    <r>
      <rPr>
        <sz val="12"/>
        <rFont val="Times New Roman"/>
        <family val="1"/>
      </rPr>
      <t>(</t>
    </r>
    <r>
      <rPr>
        <sz val="12"/>
        <rFont val="細明體"/>
        <family val="3"/>
        <charset val="136"/>
      </rPr>
      <t>含港澳</t>
    </r>
    <r>
      <rPr>
        <sz val="12"/>
        <rFont val="Times New Roman"/>
        <family val="1"/>
      </rPr>
      <t>)</t>
    </r>
    <r>
      <rPr>
        <sz val="12"/>
        <rFont val="細明體"/>
        <family val="3"/>
        <charset val="136"/>
      </rPr>
      <t>配偶人數。</t>
    </r>
    <phoneticPr fontId="18" type="noConversion"/>
  </si>
  <si>
    <t>國中小學校校長人數</t>
    <phoneticPr fontId="18" type="noConversion"/>
  </si>
  <si>
    <t>三、教育、媒體與文化</t>
    <phoneticPr fontId="18" type="noConversion"/>
  </si>
  <si>
    <t>　國小校長人數比率</t>
    <phoneticPr fontId="18" type="noConversion"/>
  </si>
  <si>
    <t>以國民中小學校實際現職(編制內)校長人數計算。</t>
    <phoneticPr fontId="18" type="noConversion"/>
  </si>
  <si>
    <t xml:space="preserve">  國中小校長人數</t>
    <phoneticPr fontId="18" type="noConversion"/>
  </si>
  <si>
    <t xml:space="preserve">  國中小主任人數</t>
    <phoneticPr fontId="18" type="noConversion"/>
  </si>
  <si>
    <t xml:space="preserve">  國中小組長人數</t>
    <phoneticPr fontId="18" type="noConversion"/>
  </si>
  <si>
    <t>以國民中小學校實際現職(編制內)主任人數計算。</t>
    <phoneticPr fontId="18" type="noConversion"/>
  </si>
  <si>
    <t>以國民中小學校實際現職(編制內)組長人數計算。</t>
    <phoneticPr fontId="18" type="noConversion"/>
  </si>
  <si>
    <t>現有民意代表人數</t>
    <phoneticPr fontId="18" type="noConversion"/>
  </si>
  <si>
    <t>本所正式編制內職(教)員數。</t>
  </si>
  <si>
    <t>本所各單位主管人數。</t>
    <phoneticPr fontId="18" type="noConversion"/>
  </si>
  <si>
    <t>由本縣社會處主管並依據志願服務法相關規定參與志願服務工作之社會大眾。</t>
    <phoneticPr fontId="18" type="noConversion"/>
  </si>
  <si>
    <t>教育處</t>
  </si>
  <si>
    <t>社會福利志願服務志工人數</t>
    <phoneticPr fontId="18" type="noConversion"/>
  </si>
  <si>
    <t>中低收入老人生活津貼發放人數</t>
    <phoneticPr fontId="18" type="noConversion"/>
  </si>
  <si>
    <t>國中小管理職人數</t>
    <phoneticPr fontId="18" type="noConversion"/>
  </si>
  <si>
    <t>調解委員會委員人數</t>
    <phoneticPr fontId="18" type="noConversion"/>
  </si>
  <si>
    <t>低收入戶戶數(戶長性別)</t>
    <phoneticPr fontId="18" type="noConversion"/>
  </si>
  <si>
    <t>低收入戶人數</t>
    <phoneticPr fontId="18" type="noConversion"/>
  </si>
  <si>
    <t>中低收入戶人數</t>
    <phoneticPr fontId="18" type="noConversion"/>
  </si>
  <si>
    <t>中低收入戶戶數(戶長性別)</t>
    <phoneticPr fontId="18" type="noConversion"/>
  </si>
  <si>
    <t>公所主管人數</t>
  </si>
  <si>
    <t>現有編制內公教職員</t>
    <phoneticPr fontId="18" type="noConversion"/>
  </si>
  <si>
    <r>
      <t>指於直轄</t>
    </r>
    <r>
      <rPr>
        <sz val="12"/>
        <color indexed="8"/>
        <rFont val="新細明體"/>
        <family val="1"/>
        <charset val="136"/>
      </rPr>
      <t>(縣)市政府及所屬機關、公營事業機構、公立學校擔任組織法規所定編制內職務支領俸給之簡任(派)文職人員。但不包括各級民意代表及公立學校教師。所屬公務人員簡任(派)公務人員統計範圍僅包括：1.行政機關2.公營事業機構3.衛生醫療機構4.各級公立學校職員等四類。</t>
    </r>
    <phoneticPr fontId="18" type="noConversion"/>
  </si>
  <si>
    <t>結婚者之年齡平均數</t>
    <phoneticPr fontId="18" type="noConversion"/>
  </si>
  <si>
    <t>澎湖縣七美鄉市性別統計指標基本表</t>
    <phoneticPr fontId="18" type="noConversion"/>
  </si>
  <si>
    <t>身心障礙者生活補助人次</t>
    <phoneticPr fontId="18" type="noConversion"/>
  </si>
  <si>
    <t>…</t>
    <phoneticPr fontId="18" type="noConversion"/>
  </si>
  <si>
    <t>單位</t>
    <phoneticPr fontId="18" type="noConversion"/>
  </si>
  <si>
    <t>戶</t>
    <phoneticPr fontId="18" type="noConversion"/>
  </si>
  <si>
    <t>　國中校長人數比率</t>
    <phoneticPr fontId="18" type="noConversion"/>
  </si>
  <si>
    <t>千分比</t>
    <phoneticPr fontId="18" type="noConversion"/>
  </si>
  <si>
    <t>初婚人數</t>
    <phoneticPr fontId="18" type="noConversion"/>
  </si>
  <si>
    <t>人</t>
    <phoneticPr fontId="18" type="noConversion"/>
  </si>
  <si>
    <t>再婚人數</t>
    <phoneticPr fontId="18" type="noConversion"/>
  </si>
  <si>
    <t>四、人身安全與司法</t>
    <phoneticPr fontId="18" type="noConversion"/>
  </si>
  <si>
    <t>失蹤人口</t>
    <phoneticPr fontId="18" type="noConversion"/>
  </si>
  <si>
    <t>　發生數</t>
    <phoneticPr fontId="18" type="noConversion"/>
  </si>
  <si>
    <t>　尋獲數</t>
    <phoneticPr fontId="18" type="noConversion"/>
  </si>
  <si>
    <t>火災人員傷亡情形</t>
    <phoneticPr fontId="18" type="noConversion"/>
  </si>
  <si>
    <t>查獲酒駕嫌疑犯人數</t>
    <phoneticPr fontId="18" type="noConversion"/>
  </si>
  <si>
    <t>五、健康、醫療與照顧</t>
    <phoneticPr fontId="18" type="noConversion"/>
  </si>
  <si>
    <t>惡性腫瘤死亡率</t>
    <phoneticPr fontId="18" type="noConversion"/>
  </si>
  <si>
    <t>心臟疾病（高血壓性疾病除外）死亡率</t>
    <phoneticPr fontId="18" type="noConversion"/>
  </si>
  <si>
    <t>腦血管疾病死亡率</t>
    <phoneticPr fontId="18" type="noConversion"/>
  </si>
  <si>
    <t>蓄意自我傷害(自殺)死亡率</t>
    <phoneticPr fontId="18" type="noConversion"/>
  </si>
  <si>
    <t>人/每十萬人</t>
    <phoneticPr fontId="18" type="noConversion"/>
  </si>
  <si>
    <t>身心障礙福利服務機構實際安置服務人數</t>
    <phoneticPr fontId="18" type="noConversion"/>
  </si>
  <si>
    <t>長期照護、養護及安養機構實際進住人數</t>
    <phoneticPr fontId="18" type="noConversion"/>
  </si>
  <si>
    <t>戶籍登記人口數</t>
    <phoneticPr fontId="18" type="noConversion"/>
  </si>
  <si>
    <t>千分比</t>
    <phoneticPr fontId="18" type="noConversion"/>
  </si>
  <si>
    <t>人口年齡結構</t>
    <phoneticPr fontId="18" type="noConversion"/>
  </si>
  <si>
    <t>百分比</t>
    <phoneticPr fontId="18" type="noConversion"/>
  </si>
  <si>
    <t>百分比</t>
    <phoneticPr fontId="18" type="noConversion"/>
  </si>
  <si>
    <t>出生登記數</t>
    <phoneticPr fontId="18" type="noConversion"/>
  </si>
  <si>
    <t>人</t>
    <phoneticPr fontId="18" type="noConversion"/>
  </si>
  <si>
    <t>千分比</t>
    <phoneticPr fontId="18" type="noConversion"/>
  </si>
  <si>
    <t>原住民人口數</t>
    <phoneticPr fontId="18" type="noConversion"/>
  </si>
  <si>
    <t>六、環境、能源與科技</t>
    <phoneticPr fontId="18" type="noConversion"/>
  </si>
  <si>
    <t>水環境巡守隊人數</t>
    <phoneticPr fontId="18" type="noConversion"/>
  </si>
  <si>
    <t>現有列管公廁之廁所個數</t>
    <phoneticPr fontId="18" type="noConversion"/>
  </si>
  <si>
    <t>個</t>
    <phoneticPr fontId="18" type="noConversion"/>
  </si>
  <si>
    <t>環保人員數</t>
    <phoneticPr fontId="18" type="noConversion"/>
  </si>
  <si>
    <t>消防人力</t>
    <phoneticPr fontId="18" type="noConversion"/>
  </si>
  <si>
    <t>註：本表所用符號代表意義：「－」符號表示無數字；「--」符號表示無意義數值；「…」符號表示數字不詳</t>
    <phoneticPr fontId="18" type="noConversion"/>
  </si>
  <si>
    <t>　　「 0 」符號表示有數字不及一單位</t>
    <phoneticPr fontId="18" type="noConversion"/>
  </si>
  <si>
    <r>
      <t>109</t>
    </r>
    <r>
      <rPr>
        <sz val="10"/>
        <rFont val="細明體"/>
        <family val="3"/>
        <charset val="136"/>
      </rPr>
      <t>年</t>
    </r>
    <phoneticPr fontId="18" type="noConversion"/>
  </si>
  <si>
    <r>
      <t>110</t>
    </r>
    <r>
      <rPr>
        <sz val="10"/>
        <rFont val="細明體"/>
        <family val="3"/>
        <charset val="136"/>
      </rPr>
      <t>年</t>
    </r>
    <phoneticPr fontId="18" type="noConversion"/>
  </si>
  <si>
    <r>
      <t>111</t>
    </r>
    <r>
      <rPr>
        <sz val="10"/>
        <rFont val="細明體"/>
        <family val="3"/>
        <charset val="136"/>
      </rPr>
      <t>年</t>
    </r>
    <phoneticPr fontId="18" type="noConversion"/>
  </si>
  <si>
    <r>
      <rPr>
        <sz val="10"/>
        <rFont val="標楷體"/>
        <family val="4"/>
        <charset val="136"/>
      </rPr>
      <t>男性</t>
    </r>
    <phoneticPr fontId="18" type="noConversion"/>
  </si>
  <si>
    <r>
      <rPr>
        <sz val="10"/>
        <rFont val="標楷體"/>
        <family val="4"/>
        <charset val="136"/>
      </rPr>
      <t>女性</t>
    </r>
    <phoneticPr fontId="18" type="noConversion"/>
  </si>
  <si>
    <r>
      <rPr>
        <sz val="10"/>
        <rFont val="標楷體"/>
        <family val="4"/>
        <charset val="136"/>
      </rPr>
      <t>現有縣議員人數</t>
    </r>
    <phoneticPr fontId="18" type="noConversion"/>
  </si>
  <si>
    <r>
      <rPr>
        <sz val="10"/>
        <rFont val="標楷體"/>
        <family val="4"/>
        <charset val="136"/>
      </rPr>
      <t>現有鄉鎮市長人數</t>
    </r>
    <phoneticPr fontId="18" type="noConversion"/>
  </si>
  <si>
    <r>
      <rPr>
        <sz val="10"/>
        <rFont val="標楷體"/>
        <family val="4"/>
        <charset val="136"/>
      </rPr>
      <t>身心障礙人數</t>
    </r>
    <phoneticPr fontId="18" type="noConversion"/>
  </si>
  <si>
    <r>
      <rPr>
        <sz val="10"/>
        <rFont val="標楷體"/>
        <family val="4"/>
        <charset val="136"/>
      </rPr>
      <t xml:space="preserve">  戶數</t>
    </r>
    <r>
      <rPr>
        <sz val="10"/>
        <rFont val="Arial"/>
        <family val="2"/>
      </rPr>
      <t>(</t>
    </r>
    <r>
      <rPr>
        <sz val="10"/>
        <rFont val="標楷體"/>
        <family val="4"/>
        <charset val="136"/>
      </rPr>
      <t>家長性別</t>
    </r>
    <r>
      <rPr>
        <sz val="10"/>
        <rFont val="Arial"/>
        <family val="2"/>
      </rPr>
      <t>)</t>
    </r>
    <phoneticPr fontId="18" type="noConversion"/>
  </si>
  <si>
    <r>
      <rPr>
        <sz val="10"/>
        <rFont val="標楷體"/>
        <family val="4"/>
        <charset val="136"/>
      </rPr>
      <t>　國小</t>
    </r>
    <phoneticPr fontId="18" type="noConversion"/>
  </si>
  <si>
    <r>
      <rPr>
        <sz val="10"/>
        <rFont val="標楷體"/>
        <family val="4"/>
        <charset val="136"/>
      </rPr>
      <t>　國中</t>
    </r>
    <phoneticPr fontId="18" type="noConversion"/>
  </si>
  <si>
    <r>
      <t>15</t>
    </r>
    <r>
      <rPr>
        <sz val="10"/>
        <rFont val="標楷體"/>
        <family val="4"/>
        <charset val="136"/>
      </rPr>
      <t>歲以上婚姻結構</t>
    </r>
    <phoneticPr fontId="18" type="noConversion"/>
  </si>
  <si>
    <r>
      <rPr>
        <sz val="10"/>
        <rFont val="標楷體"/>
        <family val="4"/>
        <charset val="136"/>
      </rPr>
      <t>　未婚</t>
    </r>
    <phoneticPr fontId="18" type="noConversion"/>
  </si>
  <si>
    <r>
      <rPr>
        <sz val="10"/>
        <rFont val="標楷體"/>
        <family val="4"/>
        <charset val="136"/>
      </rPr>
      <t>　有偶</t>
    </r>
    <phoneticPr fontId="18" type="noConversion"/>
  </si>
  <si>
    <r>
      <rPr>
        <sz val="10"/>
        <rFont val="標楷體"/>
        <family val="4"/>
        <charset val="136"/>
      </rPr>
      <t>　離婚</t>
    </r>
    <phoneticPr fontId="18" type="noConversion"/>
  </si>
  <si>
    <r>
      <rPr>
        <sz val="10"/>
        <rFont val="標楷體"/>
        <family val="4"/>
        <charset val="136"/>
      </rPr>
      <t>　喪偶</t>
    </r>
    <phoneticPr fontId="18" type="noConversion"/>
  </si>
  <si>
    <r>
      <rPr>
        <sz val="10"/>
        <rFont val="標楷體"/>
        <family val="4"/>
        <charset val="136"/>
      </rPr>
      <t>外籍配偶與大陸</t>
    </r>
    <r>
      <rPr>
        <sz val="10"/>
        <rFont val="Arial"/>
        <family val="2"/>
      </rPr>
      <t>(</t>
    </r>
    <r>
      <rPr>
        <sz val="10"/>
        <rFont val="標楷體"/>
        <family val="4"/>
        <charset val="136"/>
      </rPr>
      <t>含港澳</t>
    </r>
    <r>
      <rPr>
        <sz val="10"/>
        <rFont val="Arial"/>
        <family val="2"/>
      </rPr>
      <t>)</t>
    </r>
    <r>
      <rPr>
        <sz val="10"/>
        <rFont val="標楷體"/>
        <family val="4"/>
        <charset val="136"/>
      </rPr>
      <t>配偶人數</t>
    </r>
    <phoneticPr fontId="18" type="noConversion"/>
  </si>
  <si>
    <r>
      <rPr>
        <sz val="10"/>
        <rFont val="標楷體"/>
        <family val="4"/>
        <charset val="136"/>
      </rPr>
      <t>　死亡數</t>
    </r>
    <phoneticPr fontId="18" type="noConversion"/>
  </si>
  <si>
    <r>
      <rPr>
        <sz val="10"/>
        <rFont val="標楷體"/>
        <family val="4"/>
        <charset val="136"/>
      </rPr>
      <t>　受傷數</t>
    </r>
    <phoneticPr fontId="18" type="noConversion"/>
  </si>
  <si>
    <r>
      <rPr>
        <sz val="10"/>
        <rFont val="標楷體"/>
        <family val="4"/>
        <charset val="136"/>
      </rPr>
      <t>死亡率</t>
    </r>
    <r>
      <rPr>
        <sz val="10"/>
        <rFont val="Arial"/>
        <family val="2"/>
      </rPr>
      <t>(</t>
    </r>
    <r>
      <rPr>
        <sz val="10"/>
        <rFont val="標楷體"/>
        <family val="4"/>
        <charset val="136"/>
      </rPr>
      <t>所有死亡原因</t>
    </r>
    <r>
      <rPr>
        <sz val="10"/>
        <rFont val="Arial"/>
        <family val="2"/>
      </rPr>
      <t>)</t>
    </r>
    <phoneticPr fontId="18" type="noConversion"/>
  </si>
  <si>
    <r>
      <t>人</t>
    </r>
    <r>
      <rPr>
        <sz val="10"/>
        <rFont val="Times New Roman"/>
        <family val="1"/>
      </rPr>
      <t xml:space="preserve">/
</t>
    </r>
    <r>
      <rPr>
        <sz val="10"/>
        <rFont val="標楷體"/>
        <family val="4"/>
        <charset val="136"/>
      </rPr>
      <t>每十萬人</t>
    </r>
    <phoneticPr fontId="18" type="noConversion"/>
  </si>
  <si>
    <r>
      <rPr>
        <sz val="10"/>
        <rFont val="標楷體"/>
        <family val="4"/>
        <charset val="136"/>
      </rPr>
      <t>人口增加率</t>
    </r>
    <phoneticPr fontId="18" type="noConversion"/>
  </si>
  <si>
    <r>
      <rPr>
        <sz val="10"/>
        <rFont val="標楷體"/>
        <family val="4"/>
        <charset val="136"/>
      </rPr>
      <t>　幼年人口比率</t>
    </r>
    <phoneticPr fontId="18" type="noConversion"/>
  </si>
  <si>
    <r>
      <rPr>
        <sz val="10"/>
        <rFont val="標楷體"/>
        <family val="4"/>
        <charset val="136"/>
      </rPr>
      <t>　青壯年人口比率</t>
    </r>
    <phoneticPr fontId="18" type="noConversion"/>
  </si>
  <si>
    <r>
      <rPr>
        <sz val="10"/>
        <rFont val="標楷體"/>
        <family val="4"/>
        <charset val="136"/>
      </rPr>
      <t>　老年人口比率</t>
    </r>
    <phoneticPr fontId="18" type="noConversion"/>
  </si>
  <si>
    <r>
      <rPr>
        <sz val="10"/>
        <rFont val="標楷體"/>
        <family val="4"/>
        <charset val="136"/>
      </rPr>
      <t>粗出生率</t>
    </r>
    <phoneticPr fontId="18" type="noConversion"/>
  </si>
  <si>
    <r>
      <rPr>
        <sz val="10"/>
        <rFont val="標楷體"/>
        <family val="4"/>
        <charset val="136"/>
      </rPr>
      <t>死亡登記數</t>
    </r>
    <phoneticPr fontId="18" type="noConversion"/>
  </si>
  <si>
    <r>
      <rPr>
        <sz val="10"/>
        <rFont val="標楷體"/>
        <family val="4"/>
        <charset val="136"/>
      </rPr>
      <t>粗死亡率</t>
    </r>
    <phoneticPr fontId="18" type="noConversion"/>
  </si>
  <si>
    <r>
      <rPr>
        <sz val="10"/>
        <rFont val="標楷體"/>
        <family val="4"/>
        <charset val="136"/>
      </rPr>
      <t>遷入數</t>
    </r>
    <phoneticPr fontId="18" type="noConversion"/>
  </si>
  <si>
    <r>
      <rPr>
        <sz val="10"/>
        <rFont val="標楷體"/>
        <family val="4"/>
        <charset val="136"/>
      </rPr>
      <t>遷出數</t>
    </r>
    <phoneticPr fontId="18" type="noConversion"/>
  </si>
  <si>
    <r>
      <rPr>
        <sz val="10"/>
        <rFont val="標楷體"/>
        <family val="4"/>
        <charset val="136"/>
      </rPr>
      <t>　平地原住民</t>
    </r>
    <phoneticPr fontId="18" type="noConversion"/>
  </si>
  <si>
    <r>
      <rPr>
        <sz val="10"/>
        <rFont val="標楷體"/>
        <family val="4"/>
        <charset val="136"/>
      </rPr>
      <t>　山地原住民</t>
    </r>
    <phoneticPr fontId="18" type="noConversion"/>
  </si>
</sst>
</file>

<file path=xl/styles.xml><?xml version="1.0" encoding="utf-8"?>
<styleSheet xmlns="http://schemas.openxmlformats.org/spreadsheetml/2006/main">
  <numFmts count="2">
    <numFmt numFmtId="43" formatCode="_-* #,##0.00_-;\-* #,##0.00_-;_-* &quot;-&quot;??_-;_-@_-"/>
    <numFmt numFmtId="176" formatCode="0;\ \-0;\ \-;\ @"/>
  </numFmts>
  <fonts count="56">
    <font>
      <sz val="12"/>
      <color indexed="8"/>
      <name val="新細明體"/>
      <family val="1"/>
      <charset val="136"/>
    </font>
    <font>
      <sz val="12"/>
      <color indexed="8"/>
      <name val="新細明體"/>
      <family val="1"/>
      <charset val="136"/>
    </font>
    <font>
      <sz val="12"/>
      <color indexed="9"/>
      <name val="新細明體"/>
      <family val="1"/>
      <charset val="136"/>
    </font>
    <font>
      <sz val="12"/>
      <color indexed="20"/>
      <name val="新細明體"/>
      <family val="1"/>
      <charset val="136"/>
    </font>
    <font>
      <b/>
      <sz val="12"/>
      <color indexed="52"/>
      <name val="新細明體"/>
      <family val="1"/>
      <charset val="136"/>
    </font>
    <font>
      <b/>
      <sz val="12"/>
      <color indexed="9"/>
      <name val="新細明體"/>
      <family val="1"/>
      <charset val="136"/>
    </font>
    <font>
      <i/>
      <sz val="12"/>
      <color indexed="23"/>
      <name val="新細明體"/>
      <family val="1"/>
      <charset val="136"/>
    </font>
    <font>
      <sz val="12"/>
      <color indexed="17"/>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sz val="12"/>
      <color indexed="52"/>
      <name val="新細明體"/>
      <family val="1"/>
      <charset val="136"/>
    </font>
    <font>
      <sz val="12"/>
      <color indexed="60"/>
      <name val="新細明體"/>
      <family val="1"/>
      <charset val="136"/>
    </font>
    <font>
      <b/>
      <sz val="12"/>
      <color indexed="63"/>
      <name val="新細明體"/>
      <family val="1"/>
      <charset val="136"/>
    </font>
    <font>
      <b/>
      <sz val="18"/>
      <color indexed="56"/>
      <name val="新細明體"/>
      <family val="1"/>
      <charset val="136"/>
    </font>
    <font>
      <b/>
      <sz val="12"/>
      <color indexed="8"/>
      <name val="新細明體"/>
      <family val="1"/>
      <charset val="136"/>
    </font>
    <font>
      <sz val="12"/>
      <color indexed="10"/>
      <name val="新細明體"/>
      <family val="1"/>
      <charset val="136"/>
    </font>
    <font>
      <sz val="9"/>
      <name val="新細明體"/>
      <family val="1"/>
      <charset val="136"/>
    </font>
    <font>
      <sz val="12"/>
      <name val="標楷體"/>
      <family val="4"/>
      <charset val="136"/>
    </font>
    <font>
      <sz val="10"/>
      <name val="Times New Roman"/>
      <family val="1"/>
    </font>
    <font>
      <sz val="12"/>
      <name val="Times New Roman"/>
      <family val="1"/>
    </font>
    <font>
      <b/>
      <sz val="12"/>
      <name val="Times New Roman"/>
      <family val="1"/>
    </font>
    <font>
      <sz val="12"/>
      <name val="細明體"/>
      <family val="3"/>
      <charset val="136"/>
    </font>
    <font>
      <sz val="12"/>
      <name val="Arial"/>
      <family val="2"/>
    </font>
    <font>
      <sz val="11"/>
      <name val="Arial"/>
      <family val="2"/>
    </font>
    <font>
      <sz val="14"/>
      <name val="Arial"/>
      <family val="2"/>
    </font>
    <font>
      <b/>
      <sz val="14"/>
      <name val="Arial"/>
      <family val="2"/>
    </font>
    <font>
      <sz val="12"/>
      <color indexed="8"/>
      <name val="新細明體"/>
      <family val="1"/>
      <charset val="136"/>
    </font>
    <font>
      <sz val="10"/>
      <name val="細明體"/>
      <family val="3"/>
      <charset val="136"/>
    </font>
    <font>
      <sz val="12"/>
      <color indexed="12"/>
      <name val="標楷體"/>
      <family val="4"/>
      <charset val="136"/>
    </font>
    <font>
      <sz val="12"/>
      <name val="新細明體"/>
      <family val="1"/>
      <charset val="136"/>
    </font>
    <font>
      <sz val="9"/>
      <name val="Times New Roman"/>
      <family val="1"/>
    </font>
    <font>
      <b/>
      <sz val="22"/>
      <name val="微軟正黑體"/>
      <family val="2"/>
      <charset val="136"/>
    </font>
    <font>
      <sz val="12"/>
      <color theme="1"/>
      <name val="新細明體"/>
      <family val="1"/>
      <charset val="136"/>
      <scheme val="minor"/>
    </font>
    <font>
      <sz val="12"/>
      <color theme="0"/>
      <name val="新細明體"/>
      <family val="1"/>
      <charset val="136"/>
      <scheme val="minor"/>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u/>
      <sz val="10.199999999999999"/>
      <color theme="10"/>
      <name val="新細明體"/>
      <family val="1"/>
      <charset val="136"/>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sz val="12"/>
      <name val="新細明體"/>
      <family val="1"/>
      <charset val="136"/>
      <scheme val="minor"/>
    </font>
    <font>
      <sz val="10"/>
      <name val="標楷體"/>
      <family val="4"/>
      <charset val="136"/>
    </font>
    <font>
      <sz val="10"/>
      <name val="Arial"/>
      <family val="2"/>
    </font>
    <font>
      <b/>
      <sz val="10"/>
      <name val="Times New Roman"/>
      <family val="1"/>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27"/>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rgb="FFC6EFCE"/>
      </patternFill>
    </fill>
    <fill>
      <patternFill patternType="solid">
        <fgColor rgb="FFF2F2F2"/>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A5A5A5"/>
      </patternFill>
    </fill>
    <fill>
      <patternFill patternType="solid">
        <fgColor rgb="FFFFC7CE"/>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9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4" fillId="36" borderId="0" applyNumberFormat="0" applyBorder="0" applyAlignment="0" applyProtection="0">
      <alignment vertical="center"/>
    </xf>
    <xf numFmtId="0" fontId="34" fillId="37"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5" fillId="38" borderId="0" applyNumberFormat="0" applyBorder="0" applyAlignment="0" applyProtection="0">
      <alignment vertical="center"/>
    </xf>
    <xf numFmtId="0" fontId="35" fillId="39" borderId="0" applyNumberFormat="0" applyBorder="0" applyAlignment="0" applyProtection="0">
      <alignment vertical="center"/>
    </xf>
    <xf numFmtId="0" fontId="35" fillId="40" borderId="0" applyNumberFormat="0" applyBorder="0" applyAlignment="0" applyProtection="0">
      <alignment vertical="center"/>
    </xf>
    <xf numFmtId="0" fontId="35" fillId="41" borderId="0" applyNumberFormat="0" applyBorder="0" applyAlignment="0" applyProtection="0">
      <alignment vertical="center"/>
    </xf>
    <xf numFmtId="0" fontId="35" fillId="42" borderId="0" applyNumberFormat="0" applyBorder="0" applyAlignment="0" applyProtection="0">
      <alignment vertical="center"/>
    </xf>
    <xf numFmtId="0" fontId="35" fillId="43"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3" borderId="0" applyNumberFormat="0" applyBorder="0" applyAlignment="0" applyProtection="0">
      <alignment vertical="center"/>
    </xf>
    <xf numFmtId="0" fontId="4" fillId="20" borderId="1" applyNumberFormat="0" applyAlignment="0" applyProtection="0">
      <alignment vertical="center"/>
    </xf>
    <xf numFmtId="0" fontId="5" fillId="21" borderId="2" applyNumberFormat="0" applyAlignment="0" applyProtection="0">
      <alignment vertical="center"/>
    </xf>
    <xf numFmtId="0" fontId="6" fillId="0" borderId="0" applyNumberFormat="0" applyFill="0" applyBorder="0" applyAlignment="0" applyProtection="0">
      <alignment vertical="center"/>
    </xf>
    <xf numFmtId="0" fontId="7" fillId="4" borderId="0" applyNumberFormat="0" applyBorder="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7" borderId="1" applyNumberFormat="0" applyAlignment="0" applyProtection="0">
      <alignment vertical="center"/>
    </xf>
    <xf numFmtId="0" fontId="12" fillId="0" borderId="6" applyNumberFormat="0" applyFill="0" applyAlignment="0" applyProtection="0">
      <alignment vertical="center"/>
    </xf>
    <xf numFmtId="0" fontId="13" fillId="22" borderId="0" applyNumberFormat="0" applyBorder="0" applyAlignment="0" applyProtection="0">
      <alignment vertical="center"/>
    </xf>
    <xf numFmtId="0" fontId="31" fillId="0" borderId="0"/>
    <xf numFmtId="0" fontId="1" fillId="23" borderId="7" applyNumberFormat="0" applyFont="0" applyAlignment="0" applyProtection="0">
      <alignment vertical="center"/>
    </xf>
    <xf numFmtId="0" fontId="14" fillId="20" borderId="8" applyNumberForma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0" applyNumberFormat="0" applyFill="0" applyBorder="0" applyAlignment="0" applyProtection="0">
      <alignment vertical="center"/>
    </xf>
    <xf numFmtId="0" fontId="1" fillId="0" borderId="0">
      <alignment vertical="center"/>
    </xf>
    <xf numFmtId="0" fontId="34" fillId="0" borderId="0">
      <alignment vertical="center"/>
    </xf>
    <xf numFmtId="0" fontId="28" fillId="0" borderId="0"/>
    <xf numFmtId="0" fontId="1" fillId="0" borderId="0"/>
    <xf numFmtId="0" fontId="31" fillId="0" borderId="0">
      <alignment vertical="center"/>
    </xf>
    <xf numFmtId="0" fontId="32" fillId="0" borderId="0"/>
    <xf numFmtId="0" fontId="31" fillId="0" borderId="0"/>
    <xf numFmtId="43" fontId="1" fillId="0" borderId="0" applyFont="0" applyFill="0" applyBorder="0" applyAlignment="0" applyProtection="0">
      <alignment vertical="center"/>
    </xf>
    <xf numFmtId="0" fontId="36" fillId="44" borderId="0" applyNumberFormat="0" applyBorder="0" applyAlignment="0" applyProtection="0">
      <alignment vertical="center"/>
    </xf>
    <xf numFmtId="0" fontId="37" fillId="0" borderId="22" applyNumberFormat="0" applyFill="0" applyAlignment="0" applyProtection="0">
      <alignment vertical="center"/>
    </xf>
    <xf numFmtId="0" fontId="38" fillId="45" borderId="0" applyNumberFormat="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31" fillId="0" borderId="0" applyFont="0" applyFill="0" applyBorder="0" applyAlignment="0" applyProtection="0">
      <alignment vertical="center"/>
    </xf>
    <xf numFmtId="0" fontId="39" fillId="46" borderId="23" applyNumberFormat="0" applyAlignment="0" applyProtection="0">
      <alignment vertical="center"/>
    </xf>
    <xf numFmtId="0" fontId="40" fillId="0" borderId="24" applyNumberFormat="0" applyFill="0" applyAlignment="0" applyProtection="0">
      <alignment vertical="center"/>
    </xf>
    <xf numFmtId="0" fontId="34" fillId="47" borderId="25" applyNumberFormat="0" applyFont="0" applyAlignment="0" applyProtection="0">
      <alignment vertical="center"/>
    </xf>
    <xf numFmtId="0"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center"/>
    </xf>
    <xf numFmtId="0" fontId="35" fillId="48" borderId="0" applyNumberFormat="0" applyBorder="0" applyAlignment="0" applyProtection="0">
      <alignment vertical="center"/>
    </xf>
    <xf numFmtId="0" fontId="35" fillId="49" borderId="0" applyNumberFormat="0" applyBorder="0" applyAlignment="0" applyProtection="0">
      <alignment vertical="center"/>
    </xf>
    <xf numFmtId="0" fontId="35" fillId="50" borderId="0" applyNumberFormat="0" applyBorder="0" applyAlignment="0" applyProtection="0">
      <alignment vertical="center"/>
    </xf>
    <xf numFmtId="0" fontId="35" fillId="51" borderId="0" applyNumberFormat="0" applyBorder="0" applyAlignment="0" applyProtection="0">
      <alignment vertical="center"/>
    </xf>
    <xf numFmtId="0" fontId="35" fillId="52" borderId="0" applyNumberFormat="0" applyBorder="0" applyAlignment="0" applyProtection="0">
      <alignment vertical="center"/>
    </xf>
    <xf numFmtId="0" fontId="35" fillId="53" borderId="0" applyNumberFormat="0" applyBorder="0" applyAlignment="0" applyProtection="0">
      <alignment vertical="center"/>
    </xf>
    <xf numFmtId="0" fontId="44" fillId="0" borderId="26" applyNumberFormat="0" applyFill="0" applyAlignment="0" applyProtection="0">
      <alignment vertical="center"/>
    </xf>
    <xf numFmtId="0" fontId="45" fillId="0" borderId="27" applyNumberFormat="0" applyFill="0" applyAlignment="0" applyProtection="0">
      <alignment vertical="center"/>
    </xf>
    <xf numFmtId="0" fontId="46" fillId="0" borderId="28" applyNumberFormat="0" applyFill="0" applyAlignment="0" applyProtection="0">
      <alignment vertical="center"/>
    </xf>
    <xf numFmtId="0" fontId="46"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54" borderId="23" applyNumberFormat="0" applyAlignment="0" applyProtection="0">
      <alignment vertical="center"/>
    </xf>
    <xf numFmtId="0" fontId="48" fillId="46" borderId="29" applyNumberFormat="0" applyAlignment="0" applyProtection="0">
      <alignment vertical="center"/>
    </xf>
    <xf numFmtId="0" fontId="49" fillId="55" borderId="30" applyNumberFormat="0" applyAlignment="0" applyProtection="0">
      <alignment vertical="center"/>
    </xf>
    <xf numFmtId="0" fontId="50" fillId="56" borderId="0" applyNumberFormat="0" applyBorder="0" applyAlignment="0" applyProtection="0">
      <alignment vertical="center"/>
    </xf>
    <xf numFmtId="0" fontId="51" fillId="0" borderId="0" applyNumberFormat="0" applyFill="0" applyBorder="0" applyAlignment="0" applyProtection="0">
      <alignment vertical="center"/>
    </xf>
  </cellStyleXfs>
  <cellXfs count="114">
    <xf numFmtId="0" fontId="0" fillId="0" borderId="0" xfId="0">
      <alignment vertical="center"/>
    </xf>
    <xf numFmtId="176" fontId="21" fillId="0" borderId="0" xfId="0" applyNumberFormat="1" applyFont="1">
      <alignment vertical="center"/>
    </xf>
    <xf numFmtId="176" fontId="24" fillId="0" borderId="0" xfId="0" applyNumberFormat="1" applyFont="1" applyAlignment="1">
      <alignment horizontal="center" vertical="center"/>
    </xf>
    <xf numFmtId="176" fontId="26" fillId="0" borderId="0" xfId="0" applyNumberFormat="1" applyFont="1" applyAlignment="1">
      <alignment horizontal="center" vertical="center"/>
    </xf>
    <xf numFmtId="176" fontId="24" fillId="0" borderId="14" xfId="0" applyNumberFormat="1" applyFont="1" applyBorder="1" applyAlignment="1">
      <alignment horizontal="center" vertical="center"/>
    </xf>
    <xf numFmtId="176" fontId="26" fillId="0" borderId="0" xfId="68" applyNumberFormat="1" applyFont="1" applyFill="1" applyBorder="1" applyAlignment="1">
      <alignment horizontal="center" vertical="center"/>
    </xf>
    <xf numFmtId="176" fontId="29" fillId="0" borderId="13" xfId="68" applyNumberFormat="1" applyFont="1" applyFill="1" applyBorder="1" applyAlignment="1">
      <alignment horizontal="center" vertical="center"/>
    </xf>
    <xf numFmtId="176" fontId="29" fillId="0" borderId="11" xfId="68" applyNumberFormat="1" applyFont="1" applyFill="1" applyBorder="1" applyAlignment="1">
      <alignment horizontal="center" vertical="center"/>
    </xf>
    <xf numFmtId="176" fontId="22" fillId="0" borderId="0" xfId="0" applyNumberFormat="1" applyFont="1">
      <alignment vertical="center"/>
    </xf>
    <xf numFmtId="176" fontId="27" fillId="0" borderId="0" xfId="0" applyNumberFormat="1" applyFont="1" applyAlignment="1">
      <alignment horizontal="center" vertical="center"/>
    </xf>
    <xf numFmtId="176" fontId="22" fillId="25" borderId="13" xfId="0" applyNumberFormat="1" applyFont="1" applyFill="1" applyBorder="1">
      <alignment vertical="center"/>
    </xf>
    <xf numFmtId="176" fontId="22" fillId="25" borderId="11" xfId="0" applyNumberFormat="1" applyFont="1" applyFill="1" applyBorder="1">
      <alignment vertical="center"/>
    </xf>
    <xf numFmtId="176" fontId="24" fillId="24" borderId="0" xfId="0" applyNumberFormat="1" applyFont="1" applyFill="1">
      <alignment vertical="center"/>
    </xf>
    <xf numFmtId="176" fontId="24" fillId="24" borderId="17" xfId="0" applyNumberFormat="1" applyFont="1" applyFill="1" applyBorder="1">
      <alignment vertical="center"/>
    </xf>
    <xf numFmtId="176" fontId="22" fillId="58" borderId="11" xfId="0" applyNumberFormat="1" applyFont="1" applyFill="1" applyBorder="1" applyAlignment="1">
      <alignment horizontal="left" vertical="center"/>
    </xf>
    <xf numFmtId="176" fontId="22" fillId="58" borderId="10" xfId="0" applyNumberFormat="1" applyFont="1" applyFill="1" applyBorder="1" applyAlignment="1">
      <alignment horizontal="left" vertical="center"/>
    </xf>
    <xf numFmtId="176" fontId="19" fillId="0" borderId="13" xfId="0" applyNumberFormat="1" applyFont="1" applyBorder="1" applyAlignment="1">
      <alignment vertical="center" wrapText="1"/>
    </xf>
    <xf numFmtId="176" fontId="24" fillId="0" borderId="0" xfId="0" applyNumberFormat="1" applyFont="1" applyAlignment="1">
      <alignment vertical="center" wrapText="1"/>
    </xf>
    <xf numFmtId="176" fontId="24" fillId="0" borderId="13" xfId="0" applyNumberFormat="1" applyFont="1" applyBorder="1" applyAlignment="1">
      <alignment vertical="center" wrapText="1"/>
    </xf>
    <xf numFmtId="176" fontId="21" fillId="25" borderId="13" xfId="0" applyNumberFormat="1" applyFont="1" applyFill="1" applyBorder="1" applyAlignment="1">
      <alignment horizontal="left" vertical="center"/>
    </xf>
    <xf numFmtId="176" fontId="21" fillId="25" borderId="11" xfId="0" applyNumberFormat="1" applyFont="1" applyFill="1" applyBorder="1" applyAlignment="1">
      <alignment horizontal="left" vertical="center"/>
    </xf>
    <xf numFmtId="176" fontId="23" fillId="25" borderId="11" xfId="0" applyNumberFormat="1" applyFont="1" applyFill="1" applyBorder="1" applyAlignment="1">
      <alignment horizontal="left" vertical="center"/>
    </xf>
    <xf numFmtId="176" fontId="19" fillId="0" borderId="18" xfId="0" applyNumberFormat="1" applyFont="1" applyBorder="1" applyAlignment="1">
      <alignment vertical="center" wrapText="1"/>
    </xf>
    <xf numFmtId="176" fontId="19" fillId="0" borderId="0" xfId="0" applyNumberFormat="1" applyFont="1" applyAlignment="1">
      <alignment vertical="center" wrapText="1"/>
    </xf>
    <xf numFmtId="176" fontId="30" fillId="0" borderId="0" xfId="0" applyNumberFormat="1" applyFont="1" applyAlignment="1">
      <alignment vertical="center" wrapText="1"/>
    </xf>
    <xf numFmtId="176" fontId="30" fillId="0" borderId="10" xfId="0" applyNumberFormat="1" applyFont="1" applyBorder="1" applyAlignment="1">
      <alignment vertical="center" wrapText="1"/>
    </xf>
    <xf numFmtId="176" fontId="21" fillId="25" borderId="10" xfId="0" applyNumberFormat="1" applyFont="1" applyFill="1" applyBorder="1" applyAlignment="1">
      <alignment horizontal="left" vertical="center"/>
    </xf>
    <xf numFmtId="176" fontId="30" fillId="0" borderId="13" xfId="0" applyNumberFormat="1" applyFont="1" applyBorder="1" applyAlignment="1">
      <alignment vertical="center" wrapText="1"/>
    </xf>
    <xf numFmtId="176" fontId="52" fillId="25" borderId="11" xfId="0" applyNumberFormat="1" applyFont="1" applyFill="1" applyBorder="1" applyAlignment="1">
      <alignment horizontal="left" vertical="center"/>
    </xf>
    <xf numFmtId="176" fontId="31" fillId="25" borderId="11" xfId="0" applyNumberFormat="1" applyFont="1" applyFill="1" applyBorder="1" applyAlignment="1">
      <alignment horizontal="left" vertical="center"/>
    </xf>
    <xf numFmtId="176" fontId="23" fillId="0" borderId="0" xfId="0" applyNumberFormat="1" applyFont="1">
      <alignment vertical="center"/>
    </xf>
    <xf numFmtId="176" fontId="24" fillId="24" borderId="0" xfId="0" applyNumberFormat="1" applyFont="1" applyFill="1" applyAlignment="1">
      <alignment vertical="center" wrapText="1"/>
    </xf>
    <xf numFmtId="176" fontId="24" fillId="24" borderId="11" xfId="0" applyNumberFormat="1" applyFont="1" applyFill="1" applyBorder="1" applyAlignment="1">
      <alignment vertical="center" wrapText="1"/>
    </xf>
    <xf numFmtId="176" fontId="21" fillId="58" borderId="11" xfId="0" applyNumberFormat="1" applyFont="1" applyFill="1" applyBorder="1" applyAlignment="1">
      <alignment horizontal="left" vertical="center"/>
    </xf>
    <xf numFmtId="176" fontId="21" fillId="58" borderId="10" xfId="0" applyNumberFormat="1" applyFont="1" applyFill="1" applyBorder="1" applyAlignment="1">
      <alignment horizontal="left" vertical="center"/>
    </xf>
    <xf numFmtId="176" fontId="24" fillId="0" borderId="10" xfId="0" applyNumberFormat="1" applyFont="1" applyBorder="1" applyAlignment="1">
      <alignment vertical="center" wrapText="1"/>
    </xf>
    <xf numFmtId="176" fontId="23" fillId="25" borderId="10" xfId="0" applyNumberFormat="1" applyFont="1" applyFill="1" applyBorder="1" applyAlignment="1">
      <alignment horizontal="left" vertical="center"/>
    </xf>
    <xf numFmtId="176" fontId="24" fillId="0" borderId="18" xfId="0" applyNumberFormat="1" applyFont="1" applyBorder="1" applyAlignment="1">
      <alignment vertical="center" wrapText="1"/>
    </xf>
    <xf numFmtId="176" fontId="24" fillId="24" borderId="19" xfId="0" applyNumberFormat="1" applyFont="1" applyFill="1" applyBorder="1">
      <alignment vertical="center"/>
    </xf>
    <xf numFmtId="176" fontId="24" fillId="0" borderId="12" xfId="0" applyNumberFormat="1" applyFont="1" applyBorder="1" applyAlignment="1">
      <alignment vertical="center" wrapText="1"/>
    </xf>
    <xf numFmtId="176" fontId="24" fillId="0" borderId="20" xfId="0" applyNumberFormat="1" applyFont="1" applyBorder="1" applyAlignment="1">
      <alignment vertical="center" wrapText="1"/>
    </xf>
    <xf numFmtId="176" fontId="20" fillId="25" borderId="11" xfId="68" applyNumberFormat="1" applyFont="1" applyFill="1" applyBorder="1" applyAlignment="1">
      <alignment horizontal="left" vertical="center"/>
    </xf>
    <xf numFmtId="176" fontId="21" fillId="25" borderId="10" xfId="0" applyNumberFormat="1" applyFont="1" applyFill="1" applyBorder="1" applyAlignment="1">
      <alignment horizontal="left" vertical="center" wrapText="1"/>
    </xf>
    <xf numFmtId="176" fontId="20" fillId="25" borderId="10" xfId="68" applyNumberFormat="1" applyFont="1" applyFill="1" applyBorder="1" applyAlignment="1">
      <alignment horizontal="left" vertical="center"/>
    </xf>
    <xf numFmtId="176" fontId="41" fillId="0" borderId="13" xfId="78" applyNumberFormat="1" applyFill="1" applyBorder="1" applyAlignment="1" applyProtection="1">
      <alignment vertical="center" wrapText="1"/>
    </xf>
    <xf numFmtId="176" fontId="24" fillId="25" borderId="11" xfId="0" applyNumberFormat="1" applyFont="1" applyFill="1" applyBorder="1" applyAlignment="1">
      <alignment horizontal="left" vertical="center"/>
    </xf>
    <xf numFmtId="176" fontId="30" fillId="0" borderId="0" xfId="0" applyNumberFormat="1" applyFont="1" applyAlignment="1">
      <alignment vertical="center" shrinkToFit="1"/>
    </xf>
    <xf numFmtId="176" fontId="30" fillId="0" borderId="10" xfId="0" applyNumberFormat="1" applyFont="1" applyBorder="1" applyAlignment="1">
      <alignment vertical="center" shrinkToFit="1"/>
    </xf>
    <xf numFmtId="176" fontId="30" fillId="0" borderId="13" xfId="0" applyNumberFormat="1" applyFont="1" applyBorder="1" applyAlignment="1">
      <alignment vertical="center" shrinkToFit="1"/>
    </xf>
    <xf numFmtId="176" fontId="25" fillId="0" borderId="0" xfId="0" applyNumberFormat="1" applyFont="1" applyAlignment="1">
      <alignment vertical="center" wrapText="1"/>
    </xf>
    <xf numFmtId="176" fontId="21" fillId="0" borderId="13" xfId="0" applyNumberFormat="1" applyFont="1" applyBorder="1">
      <alignment vertical="center"/>
    </xf>
    <xf numFmtId="176" fontId="25" fillId="0" borderId="13" xfId="0" applyNumberFormat="1" applyFont="1" applyBorder="1" applyAlignment="1">
      <alignment vertical="center" wrapText="1"/>
    </xf>
    <xf numFmtId="176" fontId="21" fillId="24" borderId="0" xfId="0" applyNumberFormat="1" applyFont="1" applyFill="1">
      <alignment vertical="center"/>
    </xf>
    <xf numFmtId="176" fontId="53" fillId="0" borderId="0" xfId="0" applyNumberFormat="1" applyFont="1" applyAlignment="1"/>
    <xf numFmtId="176" fontId="54" fillId="0" borderId="12" xfId="0" applyNumberFormat="1" applyFont="1" applyBorder="1" applyAlignment="1">
      <alignment horizontal="center" vertical="center"/>
    </xf>
    <xf numFmtId="176" fontId="54" fillId="0" borderId="0" xfId="0" applyNumberFormat="1" applyFont="1" applyAlignment="1">
      <alignment horizontal="center" vertical="center"/>
    </xf>
    <xf numFmtId="176" fontId="54" fillId="0" borderId="15" xfId="0" applyNumberFormat="1" applyFont="1" applyBorder="1" applyAlignment="1">
      <alignment horizontal="center" vertical="center" shrinkToFit="1"/>
    </xf>
    <xf numFmtId="176" fontId="54" fillId="0" borderId="16" xfId="0" applyNumberFormat="1" applyFont="1" applyBorder="1" applyAlignment="1">
      <alignment horizontal="center" vertical="center" shrinkToFit="1"/>
    </xf>
    <xf numFmtId="176" fontId="53" fillId="24" borderId="17" xfId="0" applyNumberFormat="1" applyFont="1" applyFill="1" applyBorder="1">
      <alignment vertical="center"/>
    </xf>
    <xf numFmtId="176" fontId="20" fillId="24" borderId="12" xfId="0" applyNumberFormat="1" applyFont="1" applyFill="1" applyBorder="1">
      <alignment vertical="center"/>
    </xf>
    <xf numFmtId="176" fontId="54" fillId="24" borderId="0" xfId="0" applyNumberFormat="1" applyFont="1" applyFill="1" applyAlignment="1">
      <alignment vertical="center" shrinkToFit="1"/>
    </xf>
    <xf numFmtId="176" fontId="53" fillId="0" borderId="13" xfId="0" applyNumberFormat="1" applyFont="1" applyBorder="1" applyAlignment="1">
      <alignment vertical="center" wrapText="1"/>
    </xf>
    <xf numFmtId="176" fontId="53" fillId="0" borderId="13" xfId="0" applyNumberFormat="1" applyFont="1" applyBorder="1" applyAlignment="1">
      <alignment horizontal="center" vertical="center" wrapText="1"/>
    </xf>
    <xf numFmtId="176" fontId="54" fillId="0" borderId="15" xfId="0" applyNumberFormat="1" applyFont="1" applyBorder="1" applyAlignment="1">
      <alignment horizontal="right" vertical="center" shrinkToFit="1"/>
    </xf>
    <xf numFmtId="176" fontId="54" fillId="0" borderId="16" xfId="0" applyNumberFormat="1" applyFont="1" applyBorder="1" applyAlignment="1">
      <alignment horizontal="right" vertical="center" shrinkToFit="1"/>
    </xf>
    <xf numFmtId="176" fontId="54" fillId="0" borderId="13" xfId="0" applyNumberFormat="1" applyFont="1" applyBorder="1" applyAlignment="1">
      <alignment vertical="center" wrapText="1"/>
    </xf>
    <xf numFmtId="176" fontId="54" fillId="0" borderId="16" xfId="0" quotePrefix="1" applyNumberFormat="1" applyFont="1" applyBorder="1" applyAlignment="1">
      <alignment horizontal="right" vertical="center" shrinkToFit="1"/>
    </xf>
    <xf numFmtId="176" fontId="53" fillId="0" borderId="18" xfId="0" applyNumberFormat="1" applyFont="1" applyBorder="1" applyAlignment="1">
      <alignment vertical="center" wrapText="1"/>
    </xf>
    <xf numFmtId="176" fontId="53" fillId="0" borderId="18" xfId="0" applyNumberFormat="1" applyFont="1" applyBorder="1" applyAlignment="1">
      <alignment horizontal="center" vertical="center" wrapText="1"/>
    </xf>
    <xf numFmtId="176" fontId="53" fillId="0" borderId="11" xfId="0" applyNumberFormat="1" applyFont="1" applyBorder="1" applyAlignment="1">
      <alignment vertical="center" wrapText="1"/>
    </xf>
    <xf numFmtId="176" fontId="54" fillId="0" borderId="0" xfId="0" applyNumberFormat="1" applyFont="1" applyAlignment="1">
      <alignment horizontal="right" vertical="center" shrinkToFit="1"/>
    </xf>
    <xf numFmtId="176" fontId="53" fillId="24" borderId="11" xfId="0" applyNumberFormat="1" applyFont="1" applyFill="1" applyBorder="1" applyAlignment="1">
      <alignment vertical="center" wrapText="1"/>
    </xf>
    <xf numFmtId="176" fontId="20" fillId="24" borderId="10" xfId="0" applyNumberFormat="1" applyFont="1" applyFill="1" applyBorder="1" applyAlignment="1">
      <alignment vertical="center" wrapText="1"/>
    </xf>
    <xf numFmtId="176" fontId="53" fillId="57" borderId="13" xfId="0" applyNumberFormat="1" applyFont="1" applyFill="1" applyBorder="1" applyAlignment="1">
      <alignment vertical="center" wrapText="1"/>
    </xf>
    <xf numFmtId="176" fontId="54" fillId="0" borderId="15" xfId="72" applyNumberFormat="1" applyFont="1" applyFill="1" applyBorder="1" applyAlignment="1">
      <alignment horizontal="right" vertical="center" shrinkToFit="1"/>
    </xf>
    <xf numFmtId="176" fontId="54" fillId="0" borderId="16" xfId="72" applyNumberFormat="1" applyFont="1" applyFill="1" applyBorder="1" applyAlignment="1">
      <alignment horizontal="right" vertical="center" shrinkToFit="1"/>
    </xf>
    <xf numFmtId="176" fontId="54" fillId="0" borderId="18" xfId="0" applyNumberFormat="1" applyFont="1" applyBorder="1" applyAlignment="1">
      <alignment vertical="center" wrapText="1"/>
    </xf>
    <xf numFmtId="176" fontId="53" fillId="24" borderId="11" xfId="0" applyNumberFormat="1" applyFont="1" applyFill="1" applyBorder="1">
      <alignment vertical="center"/>
    </xf>
    <xf numFmtId="176" fontId="20" fillId="24" borderId="10" xfId="0" applyNumberFormat="1" applyFont="1" applyFill="1" applyBorder="1">
      <alignment vertical="center"/>
    </xf>
    <xf numFmtId="176" fontId="54" fillId="24" borderId="10" xfId="0" applyNumberFormat="1" applyFont="1" applyFill="1" applyBorder="1" applyAlignment="1">
      <alignment vertical="center" shrinkToFit="1"/>
    </xf>
    <xf numFmtId="176" fontId="20" fillId="0" borderId="13" xfId="0" applyNumberFormat="1" applyFont="1" applyBorder="1" applyAlignment="1">
      <alignment horizontal="center" vertical="center" wrapText="1"/>
    </xf>
    <xf numFmtId="176" fontId="54" fillId="0" borderId="20" xfId="0" applyNumberFormat="1" applyFont="1" applyBorder="1" applyAlignment="1">
      <alignment vertical="center" wrapText="1"/>
    </xf>
    <xf numFmtId="176" fontId="53" fillId="0" borderId="20" xfId="0" applyNumberFormat="1" applyFont="1" applyBorder="1" applyAlignment="1">
      <alignment horizontal="center" vertical="center" wrapText="1"/>
    </xf>
    <xf numFmtId="176" fontId="53" fillId="0" borderId="10" xfId="0" applyNumberFormat="1" applyFont="1" applyBorder="1" applyAlignment="1">
      <alignment horizontal="center" vertical="center" wrapText="1"/>
    </xf>
    <xf numFmtId="176" fontId="53" fillId="0" borderId="11" xfId="0" applyNumberFormat="1" applyFont="1" applyBorder="1" applyAlignment="1">
      <alignment horizontal="left" vertical="center" wrapText="1"/>
    </xf>
    <xf numFmtId="176" fontId="53" fillId="0" borderId="11" xfId="0" applyNumberFormat="1" applyFont="1" applyBorder="1" applyAlignment="1">
      <alignment horizontal="center" vertical="center" wrapText="1"/>
    </xf>
    <xf numFmtId="176" fontId="53" fillId="0" borderId="13" xfId="0" applyNumberFormat="1" applyFont="1" applyBorder="1" applyAlignment="1">
      <alignment vertical="center" shrinkToFit="1"/>
    </xf>
    <xf numFmtId="176" fontId="53" fillId="57" borderId="13" xfId="0" applyNumberFormat="1" applyFont="1" applyFill="1" applyBorder="1" applyAlignment="1">
      <alignment vertical="center" shrinkToFit="1"/>
    </xf>
    <xf numFmtId="176" fontId="54" fillId="0" borderId="15" xfId="0" quotePrefix="1" applyNumberFormat="1" applyFont="1" applyBorder="1" applyAlignment="1">
      <alignment horizontal="right" vertical="center" shrinkToFit="1"/>
    </xf>
    <xf numFmtId="176" fontId="53" fillId="0" borderId="20" xfId="0" applyNumberFormat="1" applyFont="1" applyBorder="1" applyAlignment="1">
      <alignment vertical="center" wrapText="1"/>
    </xf>
    <xf numFmtId="176" fontId="29" fillId="0" borderId="15" xfId="0" applyNumberFormat="1" applyFont="1" applyBorder="1" applyAlignment="1">
      <alignment horizontal="right" vertical="center" shrinkToFit="1"/>
    </xf>
    <xf numFmtId="176" fontId="29" fillId="0" borderId="16" xfId="0" applyNumberFormat="1" applyFont="1" applyBorder="1" applyAlignment="1">
      <alignment horizontal="right" vertical="center" shrinkToFit="1"/>
    </xf>
    <xf numFmtId="176" fontId="53" fillId="57" borderId="11" xfId="0" applyNumberFormat="1" applyFont="1" applyFill="1" applyBorder="1" applyAlignment="1">
      <alignment vertical="center" wrapText="1"/>
    </xf>
    <xf numFmtId="176" fontId="20" fillId="0" borderId="20" xfId="0" applyNumberFormat="1" applyFont="1" applyBorder="1" applyAlignment="1">
      <alignment horizontal="center" vertical="center" wrapText="1"/>
    </xf>
    <xf numFmtId="176" fontId="53" fillId="0" borderId="13" xfId="0" applyNumberFormat="1" applyFont="1" applyFill="1" applyBorder="1" applyAlignment="1">
      <alignment vertical="center" wrapText="1"/>
    </xf>
    <xf numFmtId="176" fontId="20" fillId="0" borderId="0" xfId="0" applyNumberFormat="1" applyFont="1" applyAlignment="1">
      <alignment horizontal="center" vertical="center"/>
    </xf>
    <xf numFmtId="176" fontId="20" fillId="0" borderId="0" xfId="0" applyNumberFormat="1" applyFont="1">
      <alignment vertical="center"/>
    </xf>
    <xf numFmtId="176" fontId="20" fillId="24" borderId="0" xfId="0" applyNumberFormat="1" applyFont="1" applyFill="1">
      <alignment vertical="center"/>
    </xf>
    <xf numFmtId="176" fontId="20" fillId="24" borderId="0" xfId="0" applyNumberFormat="1" applyFont="1" applyFill="1" applyAlignment="1">
      <alignment horizontal="center" vertical="center"/>
    </xf>
    <xf numFmtId="176" fontId="55" fillId="0" borderId="0" xfId="0" applyNumberFormat="1" applyFont="1" applyAlignment="1">
      <alignment horizontal="center" vertical="center"/>
    </xf>
    <xf numFmtId="176" fontId="20" fillId="0" borderId="0" xfId="72" applyNumberFormat="1" applyFont="1" applyBorder="1">
      <alignment vertical="center"/>
    </xf>
    <xf numFmtId="176" fontId="53" fillId="59" borderId="13" xfId="0" applyNumberFormat="1" applyFont="1" applyFill="1" applyBorder="1" applyAlignment="1">
      <alignment vertical="center" wrapText="1"/>
    </xf>
    <xf numFmtId="176" fontId="53" fillId="59" borderId="13" xfId="0" applyNumberFormat="1" applyFont="1" applyFill="1" applyBorder="1" applyAlignment="1">
      <alignment horizontal="center" vertical="center" wrapText="1"/>
    </xf>
    <xf numFmtId="176" fontId="54" fillId="59" borderId="15" xfId="0" applyNumberFormat="1" applyFont="1" applyFill="1" applyBorder="1" applyAlignment="1">
      <alignment horizontal="right" vertical="center" shrinkToFit="1"/>
    </xf>
    <xf numFmtId="176" fontId="54" fillId="59" borderId="16" xfId="0" applyNumberFormat="1" applyFont="1" applyFill="1" applyBorder="1" applyAlignment="1">
      <alignment horizontal="right" vertical="center" shrinkToFit="1"/>
    </xf>
    <xf numFmtId="176" fontId="54" fillId="59" borderId="13" xfId="0" applyNumberFormat="1" applyFont="1" applyFill="1" applyBorder="1" applyAlignment="1">
      <alignment vertical="center" wrapText="1"/>
    </xf>
    <xf numFmtId="176" fontId="33" fillId="0" borderId="0" xfId="0" applyNumberFormat="1" applyFont="1" applyAlignment="1">
      <alignment horizontal="left" vertical="center"/>
    </xf>
    <xf numFmtId="176" fontId="53" fillId="0" borderId="18" xfId="0" applyNumberFormat="1" applyFont="1" applyBorder="1" applyAlignment="1">
      <alignment horizontal="center" vertical="center"/>
    </xf>
    <xf numFmtId="176" fontId="53" fillId="0" borderId="20" xfId="0" applyNumberFormat="1" applyFont="1" applyBorder="1" applyAlignment="1">
      <alignment horizontal="center" vertical="center"/>
    </xf>
    <xf numFmtId="176" fontId="53" fillId="0" borderId="13" xfId="0" applyNumberFormat="1" applyFont="1" applyBorder="1" applyAlignment="1">
      <alignment horizontal="center" vertical="center"/>
    </xf>
    <xf numFmtId="176" fontId="54" fillId="0" borderId="11" xfId="0" applyNumberFormat="1" applyFont="1" applyBorder="1" applyAlignment="1">
      <alignment horizontal="center" vertical="center" shrinkToFit="1"/>
    </xf>
    <xf numFmtId="176" fontId="54" fillId="0" borderId="21" xfId="0" applyNumberFormat="1" applyFont="1" applyBorder="1" applyAlignment="1">
      <alignment horizontal="center" vertical="center" shrinkToFit="1"/>
    </xf>
    <xf numFmtId="176" fontId="24" fillId="0" borderId="18" xfId="0" applyNumberFormat="1" applyFont="1" applyBorder="1" applyAlignment="1">
      <alignment horizontal="center" vertical="center"/>
    </xf>
    <xf numFmtId="176" fontId="24" fillId="0" borderId="20" xfId="0" applyNumberFormat="1" applyFont="1" applyBorder="1" applyAlignment="1">
      <alignment horizontal="center" vertical="center"/>
    </xf>
  </cellXfs>
  <cellStyles count="96">
    <cellStyle name="20% - Accent1" xfId="1"/>
    <cellStyle name="20% - Accent2" xfId="2"/>
    <cellStyle name="20% - Accent3" xfId="3"/>
    <cellStyle name="20% - Accent4" xfId="4"/>
    <cellStyle name="20% - Accent5" xfId="5"/>
    <cellStyle name="20% - Accent6" xfId="6"/>
    <cellStyle name="20% - 輔色1 2" xfId="7"/>
    <cellStyle name="20% - 輔色2 2" xfId="8"/>
    <cellStyle name="20% - 輔色3 2" xfId="9"/>
    <cellStyle name="20% - 輔色4 2" xfId="10"/>
    <cellStyle name="20% - 輔色5 2" xfId="11"/>
    <cellStyle name="20% - 輔色6 2" xfId="12"/>
    <cellStyle name="40% - Accent1" xfId="13"/>
    <cellStyle name="40% - Accent2" xfId="14"/>
    <cellStyle name="40% - Accent3" xfId="15"/>
    <cellStyle name="40% - Accent4" xfId="16"/>
    <cellStyle name="40% - Accent5" xfId="17"/>
    <cellStyle name="40% - Accent6" xfId="18"/>
    <cellStyle name="40% - 輔色1 2" xfId="19"/>
    <cellStyle name="40% - 輔色2 2" xfId="20"/>
    <cellStyle name="40% - 輔色3 2" xfId="21"/>
    <cellStyle name="40% - 輔色4 2" xfId="22"/>
    <cellStyle name="40% - 輔色5 2" xfId="23"/>
    <cellStyle name="40% - 輔色6 2" xfId="24"/>
    <cellStyle name="60% - Accent1" xfId="25"/>
    <cellStyle name="60% - Accent2" xfId="26"/>
    <cellStyle name="60% - Accent3" xfId="27"/>
    <cellStyle name="60% - Accent4" xfId="28"/>
    <cellStyle name="60% - Accent5" xfId="29"/>
    <cellStyle name="60% - Accent6" xfId="30"/>
    <cellStyle name="60% - 輔色1 2" xfId="31"/>
    <cellStyle name="60% - 輔色2 2" xfId="32"/>
    <cellStyle name="60% - 輔色3 2" xfId="33"/>
    <cellStyle name="60% - 輔色4 2" xfId="34"/>
    <cellStyle name="60% - 輔色5 2" xfId="35"/>
    <cellStyle name="60% - 輔色6 2" xfId="36"/>
    <cellStyle name="Accent1" xfId="37"/>
    <cellStyle name="Accent2" xfId="38"/>
    <cellStyle name="Accent3" xfId="39"/>
    <cellStyle name="Accent4" xfId="40"/>
    <cellStyle name="Accent5" xfId="41"/>
    <cellStyle name="Accent6" xfId="42"/>
    <cellStyle name="Bad" xfId="43"/>
    <cellStyle name="Calculation" xfId="44"/>
    <cellStyle name="Check Cell" xfId="45"/>
    <cellStyle name="Explanatory Text" xfId="46"/>
    <cellStyle name="Good" xfId="47"/>
    <cellStyle name="Heading 1" xfId="48"/>
    <cellStyle name="Heading 2" xfId="49"/>
    <cellStyle name="Heading 3" xfId="50"/>
    <cellStyle name="Heading 4" xfId="51"/>
    <cellStyle name="Input" xfId="52"/>
    <cellStyle name="Linked Cell" xfId="53"/>
    <cellStyle name="Neutral" xfId="54"/>
    <cellStyle name="Normal 2" xfId="55"/>
    <cellStyle name="Note" xfId="56"/>
    <cellStyle name="Output" xfId="57"/>
    <cellStyle name="Title" xfId="58"/>
    <cellStyle name="Total" xfId="59"/>
    <cellStyle name="Warning Text" xfId="60"/>
    <cellStyle name="一般" xfId="0" builtinId="0"/>
    <cellStyle name="一般 2" xfId="61"/>
    <cellStyle name="一般 2 2" xfId="62"/>
    <cellStyle name="一般 3" xfId="63"/>
    <cellStyle name="一般 3 2" xfId="64"/>
    <cellStyle name="一般 4" xfId="65"/>
    <cellStyle name="一般 5" xfId="66"/>
    <cellStyle name="一般 7 2 2" xfId="67"/>
    <cellStyle name="千分位" xfId="68" builtinId="3"/>
    <cellStyle name="中等 2" xfId="69"/>
    <cellStyle name="合計 2" xfId="70"/>
    <cellStyle name="好 2" xfId="71"/>
    <cellStyle name="百分比" xfId="72" builtinId="5"/>
    <cellStyle name="百分比 2" xfId="73"/>
    <cellStyle name="百分比 3" xfId="74"/>
    <cellStyle name="計算方式 2" xfId="75"/>
    <cellStyle name="連結的儲存格 2" xfId="76"/>
    <cellStyle name="備註 2" xfId="77"/>
    <cellStyle name="超連結" xfId="78" builtinId="8"/>
    <cellStyle name="說明文字 2" xfId="79"/>
    <cellStyle name="輔色1 2" xfId="80"/>
    <cellStyle name="輔色2 2" xfId="81"/>
    <cellStyle name="輔色3 2" xfId="82"/>
    <cellStyle name="輔色4 2" xfId="83"/>
    <cellStyle name="輔色5 2" xfId="84"/>
    <cellStyle name="輔色6 2" xfId="85"/>
    <cellStyle name="標題 1 2" xfId="86"/>
    <cellStyle name="標題 2 2" xfId="87"/>
    <cellStyle name="標題 3 2" xfId="88"/>
    <cellStyle name="標題 4 2" xfId="89"/>
    <cellStyle name="標題 5" xfId="90"/>
    <cellStyle name="輸入 2" xfId="91"/>
    <cellStyle name="輸出 2" xfId="92"/>
    <cellStyle name="檢查儲存格 2" xfId="93"/>
    <cellStyle name="壞 2" xfId="94"/>
    <cellStyle name="警告文字 2" xfId="95"/>
  </cellStyles>
  <dxfs count="1">
    <dxf>
      <fill>
        <patternFill>
          <bgColor rgb="FFFFCCFF"/>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116"/>
  <sheetViews>
    <sheetView showGridLines="0" tabSelected="1" view="pageBreakPreview" topLeftCell="A76" zoomScale="126" zoomScaleNormal="98" zoomScaleSheetLayoutView="126" workbookViewId="0">
      <selection activeCell="R89" sqref="R89"/>
    </sheetView>
  </sheetViews>
  <sheetFormatPr defaultColWidth="9" defaultRowHeight="15.6"/>
  <cols>
    <col min="1" max="1" width="39.109375" style="96" customWidth="1"/>
    <col min="2" max="2" width="8.21875" style="95" customWidth="1"/>
    <col min="3" max="7" width="7" style="96" customWidth="1"/>
    <col min="8" max="8" width="10" style="96" customWidth="1"/>
    <col min="9" max="9" width="0" style="1" hidden="1" customWidth="1"/>
    <col min="10" max="11" width="14.44140625" style="1" hidden="1" customWidth="1"/>
    <col min="12" max="12" width="11.21875" style="1" hidden="1" customWidth="1"/>
    <col min="13" max="17" width="14.44140625" style="1" hidden="1" customWidth="1"/>
    <col min="18" max="18" width="17.44140625" style="1" customWidth="1"/>
    <col min="19" max="16384" width="9" style="1"/>
  </cols>
  <sheetData>
    <row r="1" spans="1:17" ht="28.8">
      <c r="A1" s="106" t="s">
        <v>131</v>
      </c>
      <c r="B1" s="106"/>
      <c r="C1" s="106"/>
      <c r="D1" s="106"/>
      <c r="E1" s="106"/>
      <c r="F1" s="106"/>
      <c r="G1" s="106"/>
      <c r="H1" s="106"/>
      <c r="I1" s="106"/>
      <c r="J1" s="106"/>
      <c r="K1" s="106"/>
      <c r="L1" s="106"/>
      <c r="M1" s="106"/>
      <c r="N1" s="106"/>
      <c r="O1" s="106"/>
      <c r="P1" s="106"/>
      <c r="Q1" s="106"/>
    </row>
    <row r="2" spans="1:17" ht="17.399999999999999">
      <c r="A2" s="54"/>
      <c r="B2" s="54"/>
      <c r="C2" s="55"/>
      <c r="D2" s="55"/>
      <c r="E2" s="55"/>
      <c r="F2" s="55"/>
      <c r="G2" s="55"/>
      <c r="H2" s="54"/>
      <c r="I2" s="3"/>
      <c r="J2" s="2"/>
      <c r="K2" s="2"/>
      <c r="L2" s="2"/>
      <c r="M2" s="2"/>
      <c r="N2" s="2"/>
      <c r="O2" s="2"/>
      <c r="P2" s="2"/>
      <c r="Q2" s="4"/>
    </row>
    <row r="3" spans="1:17" s="8" customFormat="1" ht="17.399999999999999">
      <c r="A3" s="107" t="s">
        <v>88</v>
      </c>
      <c r="B3" s="109" t="s">
        <v>134</v>
      </c>
      <c r="C3" s="110" t="s">
        <v>172</v>
      </c>
      <c r="D3" s="111"/>
      <c r="E3" s="110" t="s">
        <v>173</v>
      </c>
      <c r="F3" s="111"/>
      <c r="G3" s="110" t="s">
        <v>174</v>
      </c>
      <c r="H3" s="111"/>
      <c r="I3" s="2"/>
      <c r="J3" s="112" t="s">
        <v>57</v>
      </c>
      <c r="K3" s="5"/>
      <c r="L3" s="6" t="s">
        <v>61</v>
      </c>
      <c r="M3" s="6" t="s">
        <v>39</v>
      </c>
      <c r="N3" s="6" t="s">
        <v>0</v>
      </c>
      <c r="O3" s="7" t="s">
        <v>40</v>
      </c>
      <c r="P3" s="7" t="s">
        <v>59</v>
      </c>
      <c r="Q3" s="7" t="s">
        <v>58</v>
      </c>
    </row>
    <row r="4" spans="1:17" s="8" customFormat="1" ht="17.399999999999999">
      <c r="A4" s="108"/>
      <c r="B4" s="109"/>
      <c r="C4" s="56" t="s">
        <v>175</v>
      </c>
      <c r="D4" s="57" t="s">
        <v>176</v>
      </c>
      <c r="E4" s="56" t="s">
        <v>175</v>
      </c>
      <c r="F4" s="57" t="s">
        <v>176</v>
      </c>
      <c r="G4" s="56" t="s">
        <v>175</v>
      </c>
      <c r="H4" s="57" t="s">
        <v>176</v>
      </c>
      <c r="I4" s="2"/>
      <c r="J4" s="113"/>
      <c r="K4" s="9"/>
      <c r="L4" s="10" t="s">
        <v>38</v>
      </c>
      <c r="M4" s="10" t="s">
        <v>7</v>
      </c>
      <c r="N4" s="10" t="s">
        <v>8</v>
      </c>
      <c r="O4" s="11" t="s">
        <v>9</v>
      </c>
      <c r="P4" s="11" t="s">
        <v>10</v>
      </c>
      <c r="Q4" s="11" t="s">
        <v>11</v>
      </c>
    </row>
    <row r="5" spans="1:17" s="8" customFormat="1" ht="17.399999999999999">
      <c r="A5" s="58" t="s">
        <v>60</v>
      </c>
      <c r="B5" s="59"/>
      <c r="C5" s="60"/>
      <c r="D5" s="60"/>
      <c r="E5" s="60"/>
      <c r="F5" s="60"/>
      <c r="G5" s="60"/>
      <c r="H5" s="60"/>
      <c r="I5" s="12"/>
      <c r="J5" s="13"/>
      <c r="K5" s="3">
        <f>COUNTA(K6:K18)</f>
        <v>11</v>
      </c>
      <c r="L5" s="14"/>
      <c r="M5" s="15"/>
      <c r="N5" s="15"/>
      <c r="O5" s="15"/>
      <c r="P5" s="15"/>
      <c r="Q5" s="15"/>
    </row>
    <row r="6" spans="1:17" ht="17.399999999999999">
      <c r="A6" s="61" t="s">
        <v>114</v>
      </c>
      <c r="B6" s="62" t="s">
        <v>2</v>
      </c>
      <c r="C6" s="63">
        <v>6</v>
      </c>
      <c r="D6" s="64">
        <v>1</v>
      </c>
      <c r="E6" s="63">
        <v>6</v>
      </c>
      <c r="F6" s="64">
        <v>1</v>
      </c>
      <c r="G6" s="63">
        <v>6</v>
      </c>
      <c r="H6" s="64">
        <v>1</v>
      </c>
      <c r="I6" s="17"/>
      <c r="J6" s="18"/>
      <c r="K6" s="3">
        <v>1</v>
      </c>
      <c r="L6" s="19" t="str">
        <f t="shared" ref="L6:L14" si="0">IF(K6="","",IF(K6&lt;10,"01000" &amp; K6,"0100" &amp; K6))</f>
        <v>010001</v>
      </c>
      <c r="M6" s="19" t="str">
        <f t="shared" ref="M6:M18" si="1">IF(K6="","",A6 &amp; "(" &amp; B6 &amp;")")</f>
        <v>現有民意代表人數(人)</v>
      </c>
      <c r="N6" s="19" t="str">
        <f t="shared" ref="N6:N40" si="2">IF(L6="","",B6 )</f>
        <v>人</v>
      </c>
      <c r="O6" s="20" t="s">
        <v>41</v>
      </c>
      <c r="P6" s="20"/>
      <c r="Q6" s="21" t="s">
        <v>99</v>
      </c>
    </row>
    <row r="7" spans="1:17" ht="17.399999999999999">
      <c r="A7" s="65" t="s">
        <v>177</v>
      </c>
      <c r="B7" s="62" t="s">
        <v>2</v>
      </c>
      <c r="C7" s="63">
        <v>1</v>
      </c>
      <c r="D7" s="66">
        <v>0</v>
      </c>
      <c r="E7" s="63">
        <v>1</v>
      </c>
      <c r="F7" s="66">
        <v>0</v>
      </c>
      <c r="G7" s="63">
        <v>1</v>
      </c>
      <c r="H7" s="64">
        <v>0</v>
      </c>
      <c r="I7" s="17"/>
      <c r="J7" s="18"/>
      <c r="K7" s="3">
        <v>2</v>
      </c>
      <c r="L7" s="19" t="str">
        <f t="shared" si="0"/>
        <v>010002</v>
      </c>
      <c r="M7" s="19" t="str">
        <f t="shared" si="1"/>
        <v>現有縣議員人數(人)</v>
      </c>
      <c r="N7" s="19" t="str">
        <f t="shared" si="2"/>
        <v>人</v>
      </c>
      <c r="O7" s="20" t="s">
        <v>41</v>
      </c>
      <c r="P7" s="20"/>
      <c r="Q7" s="21" t="s">
        <v>99</v>
      </c>
    </row>
    <row r="8" spans="1:17" ht="17.399999999999999">
      <c r="A8" s="65" t="s">
        <v>178</v>
      </c>
      <c r="B8" s="62" t="s">
        <v>2</v>
      </c>
      <c r="C8" s="63">
        <v>1</v>
      </c>
      <c r="D8" s="64">
        <v>0</v>
      </c>
      <c r="E8" s="63">
        <v>1</v>
      </c>
      <c r="F8" s="64">
        <v>0</v>
      </c>
      <c r="G8" s="63">
        <v>1</v>
      </c>
      <c r="H8" s="64">
        <v>0</v>
      </c>
      <c r="I8" s="17"/>
      <c r="J8" s="18"/>
      <c r="K8" s="3">
        <v>3</v>
      </c>
      <c r="L8" s="19" t="str">
        <f t="shared" si="0"/>
        <v>010003</v>
      </c>
      <c r="M8" s="19" t="str">
        <f t="shared" si="1"/>
        <v>現有鄉鎮市長人數(人)</v>
      </c>
      <c r="N8" s="19" t="str">
        <f t="shared" si="2"/>
        <v>人</v>
      </c>
      <c r="O8" s="20" t="s">
        <v>42</v>
      </c>
      <c r="P8" s="20"/>
      <c r="Q8" s="21" t="s">
        <v>100</v>
      </c>
    </row>
    <row r="9" spans="1:17" ht="17.399999999999999">
      <c r="A9" s="67" t="s">
        <v>68</v>
      </c>
      <c r="B9" s="68" t="s">
        <v>2</v>
      </c>
      <c r="C9" s="63">
        <v>17</v>
      </c>
      <c r="D9" s="64">
        <v>9</v>
      </c>
      <c r="E9" s="63">
        <v>14</v>
      </c>
      <c r="F9" s="64">
        <v>7</v>
      </c>
      <c r="G9" s="63">
        <v>12</v>
      </c>
      <c r="H9" s="64">
        <v>7</v>
      </c>
      <c r="I9" s="23"/>
      <c r="J9" s="22"/>
      <c r="K9" s="3">
        <v>4</v>
      </c>
      <c r="L9" s="19" t="str">
        <f t="shared" si="0"/>
        <v>010004</v>
      </c>
      <c r="M9" s="19" t="str">
        <f t="shared" si="1"/>
        <v>年底公教人員數(人)</v>
      </c>
      <c r="N9" s="19" t="str">
        <f t="shared" si="2"/>
        <v>人</v>
      </c>
      <c r="O9" s="20" t="s">
        <v>115</v>
      </c>
      <c r="P9" s="20"/>
      <c r="Q9" s="20" t="s">
        <v>12</v>
      </c>
    </row>
    <row r="10" spans="1:17" ht="17.399999999999999">
      <c r="A10" s="67" t="s">
        <v>127</v>
      </c>
      <c r="B10" s="68" t="s">
        <v>2</v>
      </c>
      <c r="C10" s="63">
        <v>4</v>
      </c>
      <c r="D10" s="64">
        <v>1</v>
      </c>
      <c r="E10" s="63">
        <v>4</v>
      </c>
      <c r="F10" s="64">
        <v>1</v>
      </c>
      <c r="G10" s="63">
        <v>4</v>
      </c>
      <c r="H10" s="64">
        <v>1</v>
      </c>
      <c r="I10" s="23"/>
      <c r="J10" s="22"/>
      <c r="K10" s="3">
        <v>5</v>
      </c>
      <c r="L10" s="19" t="str">
        <f t="shared" si="0"/>
        <v>010005</v>
      </c>
      <c r="M10" s="19" t="str">
        <f t="shared" si="1"/>
        <v>公所主管人數(人)</v>
      </c>
      <c r="N10" s="19" t="str">
        <f t="shared" si="2"/>
        <v>人</v>
      </c>
      <c r="O10" s="21" t="s">
        <v>116</v>
      </c>
      <c r="P10" s="20"/>
      <c r="Q10" s="20" t="s">
        <v>12</v>
      </c>
    </row>
    <row r="11" spans="1:17" ht="17.399999999999999">
      <c r="A11" s="69" t="s">
        <v>128</v>
      </c>
      <c r="B11" s="62" t="s">
        <v>2</v>
      </c>
      <c r="C11" s="70"/>
      <c r="D11" s="70"/>
      <c r="E11" s="70"/>
      <c r="F11" s="70"/>
      <c r="G11" s="70"/>
      <c r="H11" s="70"/>
      <c r="I11" s="24"/>
      <c r="J11" s="25"/>
      <c r="K11" s="3"/>
      <c r="L11" s="20" t="str">
        <f t="shared" si="0"/>
        <v/>
      </c>
      <c r="M11" s="19" t="str">
        <f t="shared" si="1"/>
        <v/>
      </c>
      <c r="N11" s="26" t="str">
        <f t="shared" si="2"/>
        <v/>
      </c>
      <c r="O11" s="26"/>
      <c r="P11" s="26"/>
      <c r="Q11" s="26"/>
    </row>
    <row r="12" spans="1:17" ht="17.399999999999999">
      <c r="A12" s="69" t="s">
        <v>91</v>
      </c>
      <c r="B12" s="62" t="s">
        <v>2</v>
      </c>
      <c r="C12" s="63">
        <v>0</v>
      </c>
      <c r="D12" s="64">
        <v>0</v>
      </c>
      <c r="E12" s="63">
        <v>0</v>
      </c>
      <c r="F12" s="64">
        <v>0</v>
      </c>
      <c r="G12" s="63">
        <v>0</v>
      </c>
      <c r="H12" s="64">
        <v>0</v>
      </c>
      <c r="I12" s="24"/>
      <c r="J12" s="27"/>
      <c r="K12" s="3">
        <v>6</v>
      </c>
      <c r="L12" s="19" t="str">
        <f t="shared" si="0"/>
        <v>010006</v>
      </c>
      <c r="M12" s="19" t="str">
        <f t="shared" si="1"/>
        <v xml:space="preserve">  簡任(派)公務人員人數(人)</v>
      </c>
      <c r="N12" s="19" t="str">
        <f t="shared" si="2"/>
        <v>人</v>
      </c>
      <c r="O12" s="28" t="s">
        <v>129</v>
      </c>
      <c r="P12" s="20"/>
      <c r="Q12" s="21" t="s">
        <v>100</v>
      </c>
    </row>
    <row r="13" spans="1:17" ht="17.399999999999999">
      <c r="A13" s="69" t="s">
        <v>92</v>
      </c>
      <c r="B13" s="62" t="s">
        <v>2</v>
      </c>
      <c r="C13" s="63">
        <v>8</v>
      </c>
      <c r="D13" s="64">
        <v>5</v>
      </c>
      <c r="E13" s="63">
        <v>6</v>
      </c>
      <c r="F13" s="64">
        <v>3</v>
      </c>
      <c r="G13" s="63">
        <v>7</v>
      </c>
      <c r="H13" s="64">
        <v>2</v>
      </c>
      <c r="I13" s="24"/>
      <c r="J13" s="27"/>
      <c r="K13" s="3">
        <v>7</v>
      </c>
      <c r="L13" s="19" t="str">
        <f t="shared" si="0"/>
        <v>010007</v>
      </c>
      <c r="M13" s="19" t="str">
        <f t="shared" si="1"/>
        <v xml:space="preserve">  薦任(派)公務人員人數(人)</v>
      </c>
      <c r="N13" s="19" t="str">
        <f t="shared" si="2"/>
        <v>人</v>
      </c>
      <c r="O13" s="28" t="s">
        <v>94</v>
      </c>
      <c r="P13" s="20"/>
      <c r="Q13" s="21" t="s">
        <v>100</v>
      </c>
    </row>
    <row r="14" spans="1:17" ht="17.399999999999999">
      <c r="A14" s="69" t="s">
        <v>93</v>
      </c>
      <c r="B14" s="62" t="s">
        <v>2</v>
      </c>
      <c r="C14" s="63">
        <v>7</v>
      </c>
      <c r="D14" s="64">
        <v>4</v>
      </c>
      <c r="E14" s="63">
        <v>7</v>
      </c>
      <c r="F14" s="64">
        <v>4</v>
      </c>
      <c r="G14" s="63">
        <v>4</v>
      </c>
      <c r="H14" s="64">
        <v>3</v>
      </c>
      <c r="I14" s="24"/>
      <c r="J14" s="27"/>
      <c r="K14" s="3">
        <v>8</v>
      </c>
      <c r="L14" s="19" t="str">
        <f t="shared" si="0"/>
        <v>010008</v>
      </c>
      <c r="M14" s="19" t="str">
        <f t="shared" si="1"/>
        <v xml:space="preserve">  委任(派)公務人員人數(人)</v>
      </c>
      <c r="N14" s="19" t="str">
        <f t="shared" si="2"/>
        <v>人</v>
      </c>
      <c r="O14" s="28" t="s">
        <v>95</v>
      </c>
      <c r="P14" s="20"/>
      <c r="Q14" s="21" t="s">
        <v>100</v>
      </c>
    </row>
    <row r="15" spans="1:17" ht="17.399999999999999">
      <c r="A15" s="69" t="s">
        <v>121</v>
      </c>
      <c r="B15" s="62" t="s">
        <v>2</v>
      </c>
      <c r="C15" s="70"/>
      <c r="D15" s="70"/>
      <c r="E15" s="70"/>
      <c r="F15" s="70"/>
      <c r="G15" s="70"/>
      <c r="H15" s="70"/>
      <c r="I15" s="24"/>
      <c r="J15" s="27"/>
      <c r="K15" s="3"/>
      <c r="L15" s="19"/>
      <c r="M15" s="19" t="str">
        <f t="shared" si="1"/>
        <v/>
      </c>
      <c r="N15" s="19" t="str">
        <f t="shared" si="2"/>
        <v/>
      </c>
      <c r="O15" s="28"/>
      <c r="P15" s="20"/>
      <c r="Q15" s="21"/>
    </row>
    <row r="16" spans="1:17" ht="17.399999999999999">
      <c r="A16" s="69" t="s">
        <v>109</v>
      </c>
      <c r="B16" s="62" t="s">
        <v>2</v>
      </c>
      <c r="C16" s="63">
        <v>3</v>
      </c>
      <c r="D16" s="64">
        <v>0</v>
      </c>
      <c r="E16" s="63">
        <v>3</v>
      </c>
      <c r="F16" s="64">
        <v>0</v>
      </c>
      <c r="G16" s="63">
        <v>1</v>
      </c>
      <c r="H16" s="64">
        <v>2</v>
      </c>
      <c r="I16" s="24"/>
      <c r="J16" s="27"/>
      <c r="K16" s="3">
        <v>9</v>
      </c>
      <c r="L16" s="19" t="str">
        <f>IF(K16="","",IF(K16&lt;10,"01000" &amp; K16,"0100" &amp; K16))</f>
        <v>010009</v>
      </c>
      <c r="M16" s="19" t="str">
        <f t="shared" si="1"/>
        <v xml:space="preserve">  國中小校長人數(人)</v>
      </c>
      <c r="N16" s="19" t="str">
        <f t="shared" si="2"/>
        <v>人</v>
      </c>
      <c r="O16" s="28" t="s">
        <v>108</v>
      </c>
      <c r="P16" s="20"/>
      <c r="Q16" s="21" t="s">
        <v>100</v>
      </c>
    </row>
    <row r="17" spans="1:18" ht="17.399999999999999">
      <c r="A17" s="69" t="s">
        <v>110</v>
      </c>
      <c r="B17" s="62" t="s">
        <v>2</v>
      </c>
      <c r="C17" s="63">
        <v>4</v>
      </c>
      <c r="D17" s="64">
        <v>4</v>
      </c>
      <c r="E17" s="63">
        <v>4</v>
      </c>
      <c r="F17" s="64">
        <v>4</v>
      </c>
      <c r="G17" s="63">
        <v>4</v>
      </c>
      <c r="H17" s="64">
        <v>4</v>
      </c>
      <c r="I17" s="24"/>
      <c r="J17" s="27"/>
      <c r="K17" s="3">
        <v>10</v>
      </c>
      <c r="L17" s="19" t="str">
        <f>IF(K17="","",IF(K17&lt;10,"01000" &amp; K17,"0100" &amp; K17))</f>
        <v>010010</v>
      </c>
      <c r="M17" s="19" t="str">
        <f t="shared" si="1"/>
        <v xml:space="preserve">  國中小主任人數(人)</v>
      </c>
      <c r="N17" s="19" t="str">
        <f t="shared" si="2"/>
        <v>人</v>
      </c>
      <c r="O17" s="28" t="s">
        <v>112</v>
      </c>
      <c r="P17" s="20"/>
      <c r="Q17" s="21" t="s">
        <v>100</v>
      </c>
      <c r="R17" s="30"/>
    </row>
    <row r="18" spans="1:18" ht="17.399999999999999">
      <c r="A18" s="69" t="s">
        <v>111</v>
      </c>
      <c r="B18" s="62" t="s">
        <v>2</v>
      </c>
      <c r="C18" s="63">
        <v>2</v>
      </c>
      <c r="D18" s="64">
        <v>4</v>
      </c>
      <c r="E18" s="63">
        <v>2</v>
      </c>
      <c r="F18" s="64">
        <v>4</v>
      </c>
      <c r="G18" s="63">
        <v>2</v>
      </c>
      <c r="H18" s="64">
        <v>4</v>
      </c>
      <c r="I18" s="24"/>
      <c r="J18" s="27"/>
      <c r="K18" s="3">
        <v>11</v>
      </c>
      <c r="L18" s="19" t="str">
        <f>IF(K18="","",IF(K18&lt;10,"01000" &amp; K18,"0100" &amp; K18))</f>
        <v>010011</v>
      </c>
      <c r="M18" s="19" t="str">
        <f t="shared" si="1"/>
        <v xml:space="preserve">  國中小組長人數(人)</v>
      </c>
      <c r="N18" s="19" t="str">
        <f t="shared" si="2"/>
        <v>人</v>
      </c>
      <c r="O18" s="28" t="s">
        <v>113</v>
      </c>
      <c r="P18" s="20"/>
      <c r="Q18" s="21" t="s">
        <v>100</v>
      </c>
      <c r="R18" s="30"/>
    </row>
    <row r="19" spans="1:18" ht="17.399999999999999">
      <c r="A19" s="69" t="s">
        <v>122</v>
      </c>
      <c r="B19" s="62" t="s">
        <v>2</v>
      </c>
      <c r="C19" s="63">
        <v>8</v>
      </c>
      <c r="D19" s="64">
        <v>3</v>
      </c>
      <c r="E19" s="63">
        <v>8</v>
      </c>
      <c r="F19" s="64">
        <v>3</v>
      </c>
      <c r="G19" s="63">
        <v>8</v>
      </c>
      <c r="H19" s="64">
        <v>3</v>
      </c>
      <c r="I19" s="24"/>
      <c r="J19" s="27"/>
      <c r="K19" s="3"/>
      <c r="L19" s="19"/>
      <c r="M19" s="19"/>
      <c r="N19" s="19"/>
      <c r="O19" s="28"/>
      <c r="P19" s="20"/>
      <c r="Q19" s="21"/>
      <c r="R19" s="30"/>
    </row>
    <row r="20" spans="1:18" ht="17.399999999999999">
      <c r="A20" s="71" t="s">
        <v>69</v>
      </c>
      <c r="B20" s="72"/>
      <c r="C20" s="60"/>
      <c r="D20" s="60"/>
      <c r="E20" s="60"/>
      <c r="F20" s="60"/>
      <c r="G20" s="60"/>
      <c r="H20" s="60"/>
      <c r="I20" s="31"/>
      <c r="J20" s="32"/>
      <c r="K20" s="3">
        <f>COUNTA(K21:K37)</f>
        <v>11</v>
      </c>
      <c r="L20" s="33"/>
      <c r="M20" s="34"/>
      <c r="N20" s="34" t="str">
        <f t="shared" si="2"/>
        <v/>
      </c>
      <c r="O20" s="34"/>
      <c r="P20" s="34"/>
      <c r="Q20" s="34"/>
    </row>
    <row r="21" spans="1:18" ht="17.399999999999999">
      <c r="A21" s="73" t="s">
        <v>124</v>
      </c>
      <c r="B21" s="62" t="s">
        <v>2</v>
      </c>
      <c r="C21" s="63">
        <v>49</v>
      </c>
      <c r="D21" s="64">
        <v>57</v>
      </c>
      <c r="E21" s="63">
        <v>39</v>
      </c>
      <c r="F21" s="64">
        <v>40</v>
      </c>
      <c r="G21" s="63">
        <v>37</v>
      </c>
      <c r="H21" s="64">
        <v>40</v>
      </c>
      <c r="I21" s="17"/>
      <c r="J21" s="18"/>
      <c r="K21" s="3"/>
      <c r="L21" s="19"/>
      <c r="M21" s="19"/>
      <c r="N21" s="19"/>
      <c r="O21" s="20"/>
      <c r="P21" s="20"/>
      <c r="Q21" s="20"/>
    </row>
    <row r="22" spans="1:18" ht="17.399999999999999">
      <c r="A22" s="61" t="s">
        <v>123</v>
      </c>
      <c r="B22" s="62" t="s">
        <v>135</v>
      </c>
      <c r="C22" s="63">
        <v>29</v>
      </c>
      <c r="D22" s="64">
        <v>9</v>
      </c>
      <c r="E22" s="63">
        <v>24</v>
      </c>
      <c r="F22" s="64">
        <v>6</v>
      </c>
      <c r="G22" s="63">
        <v>23</v>
      </c>
      <c r="H22" s="64">
        <v>8</v>
      </c>
      <c r="I22" s="17"/>
      <c r="J22" s="18"/>
      <c r="K22" s="3"/>
      <c r="L22" s="19"/>
      <c r="M22" s="19"/>
      <c r="N22" s="19"/>
      <c r="O22" s="20"/>
      <c r="P22" s="20"/>
      <c r="Q22" s="20"/>
    </row>
    <row r="23" spans="1:18" ht="17.399999999999999">
      <c r="A23" s="73" t="s">
        <v>125</v>
      </c>
      <c r="B23" s="62" t="s">
        <v>2</v>
      </c>
      <c r="C23" s="63">
        <v>38</v>
      </c>
      <c r="D23" s="64">
        <v>46</v>
      </c>
      <c r="E23" s="63">
        <v>37</v>
      </c>
      <c r="F23" s="64">
        <v>40</v>
      </c>
      <c r="G23" s="63">
        <v>29</v>
      </c>
      <c r="H23" s="64">
        <v>32</v>
      </c>
      <c r="I23" s="17"/>
      <c r="J23" s="18"/>
      <c r="K23" s="3"/>
      <c r="L23" s="19"/>
      <c r="M23" s="19"/>
      <c r="N23" s="19"/>
      <c r="O23" s="20"/>
      <c r="P23" s="20"/>
      <c r="Q23" s="20"/>
    </row>
    <row r="24" spans="1:18" ht="17.399999999999999">
      <c r="A24" s="61" t="s">
        <v>126</v>
      </c>
      <c r="B24" s="62" t="s">
        <v>135</v>
      </c>
      <c r="C24" s="63">
        <v>17</v>
      </c>
      <c r="D24" s="64">
        <v>7</v>
      </c>
      <c r="E24" s="63">
        <v>16</v>
      </c>
      <c r="F24" s="64">
        <v>10</v>
      </c>
      <c r="G24" s="63">
        <v>12</v>
      </c>
      <c r="H24" s="64">
        <v>6</v>
      </c>
      <c r="I24" s="17"/>
      <c r="J24" s="18"/>
      <c r="K24" s="3"/>
      <c r="L24" s="19"/>
      <c r="M24" s="19"/>
      <c r="N24" s="19"/>
      <c r="O24" s="20"/>
      <c r="P24" s="20"/>
      <c r="Q24" s="20"/>
    </row>
    <row r="25" spans="1:18" ht="17.399999999999999">
      <c r="A25" s="65" t="s">
        <v>179</v>
      </c>
      <c r="B25" s="62" t="s">
        <v>2</v>
      </c>
      <c r="C25" s="63">
        <v>137</v>
      </c>
      <c r="D25" s="64">
        <v>88</v>
      </c>
      <c r="E25" s="63">
        <v>134</v>
      </c>
      <c r="F25" s="64">
        <v>88</v>
      </c>
      <c r="G25" s="63">
        <v>29</v>
      </c>
      <c r="H25" s="64">
        <v>21</v>
      </c>
      <c r="I25" s="17"/>
      <c r="J25" s="18"/>
      <c r="K25" s="3">
        <v>1</v>
      </c>
      <c r="L25" s="19" t="str">
        <f>IF(K25="","",IF(K25&lt;10,"02000" &amp; K25,"0200" &amp; K25))</f>
        <v>020001</v>
      </c>
      <c r="M25" s="19" t="str">
        <f>IF(K25="","",A25 &amp; "(" &amp; B25 &amp;")")</f>
        <v>身心障礙人數(人)</v>
      </c>
      <c r="N25" s="19" t="str">
        <f>IF(L25="","",B25 )</f>
        <v>人</v>
      </c>
      <c r="O25" s="20" t="s">
        <v>43</v>
      </c>
      <c r="P25" s="20"/>
      <c r="Q25" s="20" t="s">
        <v>35</v>
      </c>
    </row>
    <row r="26" spans="1:18" ht="17.399999999999999">
      <c r="A26" s="73" t="s">
        <v>70</v>
      </c>
      <c r="B26" s="62" t="s">
        <v>1</v>
      </c>
      <c r="C26" s="74">
        <v>3.53</v>
      </c>
      <c r="D26" s="75">
        <v>2.27</v>
      </c>
      <c r="E26" s="74">
        <v>3.47</v>
      </c>
      <c r="F26" s="75">
        <v>2.2799999999999998</v>
      </c>
      <c r="G26" s="74">
        <v>0.74</v>
      </c>
      <c r="H26" s="75">
        <v>0.54</v>
      </c>
      <c r="I26" s="17"/>
      <c r="J26" s="18"/>
      <c r="K26" s="3">
        <v>2</v>
      </c>
      <c r="L26" s="19" t="str">
        <f t="shared" ref="L26:L33" si="3">IF(K26="","",IF(K26&lt;10,"02000" &amp; K26,"0200" &amp; K26))</f>
        <v>020002</v>
      </c>
      <c r="M26" s="19" t="str">
        <f t="shared" ref="M26:M33" si="4">IF(K26="","",A26 &amp; "(" &amp; B26 &amp;")")</f>
        <v>身心障礙者占總人口比率(百分比)</v>
      </c>
      <c r="N26" s="19" t="str">
        <f t="shared" si="2"/>
        <v>百分比</v>
      </c>
      <c r="O26" s="21" t="s">
        <v>67</v>
      </c>
      <c r="P26" s="20"/>
      <c r="Q26" s="20" t="s">
        <v>35</v>
      </c>
    </row>
    <row r="27" spans="1:18" ht="17.399999999999999">
      <c r="A27" s="61" t="s">
        <v>132</v>
      </c>
      <c r="B27" s="62" t="s">
        <v>3</v>
      </c>
      <c r="C27" s="63" t="s">
        <v>133</v>
      </c>
      <c r="D27" s="64" t="s">
        <v>133</v>
      </c>
      <c r="E27" s="63" t="s">
        <v>133</v>
      </c>
      <c r="F27" s="64" t="s">
        <v>133</v>
      </c>
      <c r="G27" s="63">
        <v>658</v>
      </c>
      <c r="H27" s="64">
        <v>293</v>
      </c>
      <c r="I27" s="17"/>
      <c r="J27" s="18"/>
      <c r="K27" s="3">
        <v>3</v>
      </c>
      <c r="L27" s="19" t="str">
        <f t="shared" si="3"/>
        <v>020003</v>
      </c>
      <c r="M27" s="19" t="str">
        <f t="shared" si="4"/>
        <v>身心障礙者生活補助人次(人次)</v>
      </c>
      <c r="N27" s="19" t="str">
        <f t="shared" si="2"/>
        <v>人次</v>
      </c>
      <c r="O27" s="21" t="s">
        <v>77</v>
      </c>
      <c r="P27" s="20"/>
      <c r="Q27" s="20" t="s">
        <v>35</v>
      </c>
      <c r="R27" s="30"/>
    </row>
    <row r="28" spans="1:18" ht="17.399999999999999">
      <c r="A28" s="61" t="s">
        <v>71</v>
      </c>
      <c r="B28" s="62" t="s">
        <v>2</v>
      </c>
      <c r="C28" s="63">
        <v>50</v>
      </c>
      <c r="D28" s="64">
        <v>96</v>
      </c>
      <c r="E28" s="63">
        <v>49</v>
      </c>
      <c r="F28" s="64">
        <v>95</v>
      </c>
      <c r="G28" s="63">
        <v>46</v>
      </c>
      <c r="H28" s="64">
        <v>88</v>
      </c>
      <c r="I28" s="24"/>
      <c r="J28" s="27"/>
      <c r="K28" s="3">
        <v>5</v>
      </c>
      <c r="L28" s="19" t="str">
        <f t="shared" si="3"/>
        <v>020005</v>
      </c>
      <c r="M28" s="19" t="str">
        <f t="shared" si="4"/>
        <v>列冊需關懷之獨居老人人數(人)</v>
      </c>
      <c r="N28" s="19" t="str">
        <f t="shared" si="2"/>
        <v>人</v>
      </c>
      <c r="O28" s="20" t="s">
        <v>44</v>
      </c>
      <c r="P28" s="20"/>
      <c r="Q28" s="20" t="s">
        <v>35</v>
      </c>
    </row>
    <row r="29" spans="1:18" ht="17.399999999999999">
      <c r="A29" s="61" t="s">
        <v>120</v>
      </c>
      <c r="B29" s="62" t="s">
        <v>2</v>
      </c>
      <c r="C29" s="63">
        <v>29</v>
      </c>
      <c r="D29" s="64">
        <v>44</v>
      </c>
      <c r="E29" s="63">
        <v>34</v>
      </c>
      <c r="F29" s="64">
        <v>42</v>
      </c>
      <c r="G29" s="63">
        <v>33</v>
      </c>
      <c r="H29" s="64">
        <v>44</v>
      </c>
      <c r="I29" s="17"/>
      <c r="J29" s="18"/>
      <c r="K29" s="3">
        <v>6</v>
      </c>
      <c r="L29" s="19" t="str">
        <f t="shared" si="3"/>
        <v>020006</v>
      </c>
      <c r="M29" s="19" t="str">
        <f t="shared" si="4"/>
        <v>中低收入老人生活津貼發放人數(人)</v>
      </c>
      <c r="N29" s="19" t="str">
        <f t="shared" si="2"/>
        <v>人</v>
      </c>
      <c r="O29" s="21" t="s">
        <v>78</v>
      </c>
      <c r="P29" s="20"/>
      <c r="Q29" s="20" t="s">
        <v>35</v>
      </c>
    </row>
    <row r="30" spans="1:18" ht="17.399999999999999">
      <c r="A30" s="61" t="s">
        <v>97</v>
      </c>
      <c r="B30" s="68"/>
      <c r="C30" s="70"/>
      <c r="D30" s="70"/>
      <c r="E30" s="70"/>
      <c r="F30" s="70"/>
      <c r="G30" s="70"/>
      <c r="H30" s="70"/>
      <c r="I30" s="17"/>
      <c r="J30" s="35"/>
      <c r="K30" s="3"/>
      <c r="L30" s="19" t="str">
        <f t="shared" si="3"/>
        <v/>
      </c>
      <c r="M30" s="26" t="str">
        <f t="shared" si="4"/>
        <v/>
      </c>
      <c r="N30" s="26" t="str">
        <f t="shared" si="2"/>
        <v/>
      </c>
      <c r="O30" s="36"/>
      <c r="P30" s="26"/>
      <c r="Q30" s="26"/>
    </row>
    <row r="31" spans="1:18" ht="17.399999999999999">
      <c r="A31" s="76" t="s">
        <v>180</v>
      </c>
      <c r="B31" s="68" t="s">
        <v>135</v>
      </c>
      <c r="C31" s="63">
        <v>0</v>
      </c>
      <c r="D31" s="64">
        <v>5</v>
      </c>
      <c r="E31" s="63">
        <v>0</v>
      </c>
      <c r="F31" s="64">
        <v>6</v>
      </c>
      <c r="G31" s="63">
        <v>0</v>
      </c>
      <c r="H31" s="64">
        <v>3</v>
      </c>
      <c r="I31" s="17"/>
      <c r="J31" s="37"/>
      <c r="K31" s="3">
        <v>7</v>
      </c>
      <c r="L31" s="19" t="str">
        <f t="shared" si="3"/>
        <v>020007</v>
      </c>
      <c r="M31" s="19" t="str">
        <f t="shared" si="4"/>
        <v xml:space="preserve">  戶數(家長性別)(戶)</v>
      </c>
      <c r="N31" s="19" t="str">
        <f t="shared" si="2"/>
        <v>戶</v>
      </c>
      <c r="O31" s="21" t="s">
        <v>79</v>
      </c>
      <c r="P31" s="20"/>
      <c r="Q31" s="20" t="s">
        <v>35</v>
      </c>
      <c r="R31" s="30"/>
    </row>
    <row r="32" spans="1:18" ht="17.399999999999999">
      <c r="A32" s="67" t="s">
        <v>98</v>
      </c>
      <c r="B32" s="62" t="s">
        <v>3</v>
      </c>
      <c r="C32" s="63">
        <v>0</v>
      </c>
      <c r="D32" s="64">
        <v>5</v>
      </c>
      <c r="E32" s="63">
        <v>0</v>
      </c>
      <c r="F32" s="64">
        <v>4</v>
      </c>
      <c r="G32" s="63">
        <v>0</v>
      </c>
      <c r="H32" s="64">
        <v>3</v>
      </c>
      <c r="I32" s="17"/>
      <c r="J32" s="37"/>
      <c r="K32" s="3">
        <v>8</v>
      </c>
      <c r="L32" s="19" t="str">
        <f t="shared" si="3"/>
        <v>020008</v>
      </c>
      <c r="M32" s="19" t="str">
        <f t="shared" si="4"/>
        <v xml:space="preserve">  扶助服務人次(人次)</v>
      </c>
      <c r="N32" s="19" t="str">
        <f t="shared" si="2"/>
        <v>人次</v>
      </c>
      <c r="O32" s="21" t="s">
        <v>96</v>
      </c>
      <c r="P32" s="20"/>
      <c r="Q32" s="20" t="s">
        <v>35</v>
      </c>
      <c r="R32" s="30"/>
    </row>
    <row r="33" spans="1:18" ht="17.399999999999999">
      <c r="A33" s="61" t="s">
        <v>119</v>
      </c>
      <c r="B33" s="62" t="s">
        <v>2</v>
      </c>
      <c r="C33" s="63">
        <v>56</v>
      </c>
      <c r="D33" s="64">
        <v>54</v>
      </c>
      <c r="E33" s="63">
        <v>110</v>
      </c>
      <c r="F33" s="64">
        <v>56</v>
      </c>
      <c r="G33" s="63">
        <v>47</v>
      </c>
      <c r="H33" s="64">
        <v>72</v>
      </c>
      <c r="I33" s="17"/>
      <c r="J33" s="18"/>
      <c r="K33" s="3">
        <v>9</v>
      </c>
      <c r="L33" s="19" t="str">
        <f t="shared" si="3"/>
        <v>020009</v>
      </c>
      <c r="M33" s="19" t="str">
        <f t="shared" si="4"/>
        <v>社會福利志願服務志工人數(人)</v>
      </c>
      <c r="N33" s="19" t="str">
        <f t="shared" si="2"/>
        <v>人</v>
      </c>
      <c r="O33" s="29" t="s">
        <v>117</v>
      </c>
      <c r="P33" s="20"/>
      <c r="Q33" s="20" t="s">
        <v>35</v>
      </c>
      <c r="R33" s="30"/>
    </row>
    <row r="34" spans="1:18" ht="17.399999999999999">
      <c r="A34" s="77" t="s">
        <v>106</v>
      </c>
      <c r="B34" s="78"/>
      <c r="C34" s="79"/>
      <c r="D34" s="79"/>
      <c r="E34" s="79"/>
      <c r="F34" s="79"/>
      <c r="G34" s="79"/>
      <c r="H34" s="79"/>
      <c r="I34" s="12"/>
      <c r="J34" s="38"/>
      <c r="K34" s="3">
        <f>COUNTA(K35:K59)</f>
        <v>21</v>
      </c>
      <c r="L34" s="33"/>
      <c r="M34" s="34"/>
      <c r="N34" s="34" t="str">
        <f t="shared" si="2"/>
        <v/>
      </c>
      <c r="O34" s="34"/>
      <c r="P34" s="34"/>
      <c r="Q34" s="34"/>
    </row>
    <row r="35" spans="1:18" ht="17.399999999999999">
      <c r="A35" s="61" t="s">
        <v>75</v>
      </c>
      <c r="B35" s="80"/>
      <c r="C35" s="70"/>
      <c r="D35" s="70"/>
      <c r="E35" s="70"/>
      <c r="F35" s="70"/>
      <c r="G35" s="70"/>
      <c r="H35" s="70"/>
      <c r="I35" s="17"/>
      <c r="J35" s="39"/>
      <c r="K35" s="3"/>
      <c r="L35" s="20" t="str">
        <f>IF(K35="","",IF(K35&lt;10,"04000" &amp; K35,"0400" &amp; K35))</f>
        <v/>
      </c>
      <c r="M35" s="26" t="str">
        <f t="shared" ref="M35:M59" si="5">IF(K35="","",A35 &amp; "(" &amp; B35 &amp;")")</f>
        <v/>
      </c>
      <c r="N35" s="26" t="str">
        <f t="shared" si="2"/>
        <v/>
      </c>
      <c r="O35" s="26"/>
      <c r="P35" s="26"/>
      <c r="Q35" s="26"/>
    </row>
    <row r="36" spans="1:18" ht="17.399999999999999">
      <c r="A36" s="81" t="s">
        <v>181</v>
      </c>
      <c r="B36" s="82" t="s">
        <v>2</v>
      </c>
      <c r="C36" s="63">
        <v>34</v>
      </c>
      <c r="D36" s="64">
        <v>30</v>
      </c>
      <c r="E36" s="63">
        <v>31</v>
      </c>
      <c r="F36" s="64">
        <v>31</v>
      </c>
      <c r="G36" s="63">
        <v>39</v>
      </c>
      <c r="H36" s="64">
        <v>30</v>
      </c>
      <c r="I36" s="17"/>
      <c r="J36" s="40"/>
      <c r="K36" s="5">
        <v>1</v>
      </c>
      <c r="L36" s="19" t="str">
        <f t="shared" ref="L36:L59" si="6">IF(K36="","",IF(K36&lt;10,"03000" &amp; K36,"0300" &amp; K36))</f>
        <v>030001</v>
      </c>
      <c r="M36" s="19" t="str">
        <f t="shared" si="5"/>
        <v>　國小(人)</v>
      </c>
      <c r="N36" s="19" t="str">
        <f t="shared" si="2"/>
        <v>人</v>
      </c>
      <c r="O36" s="20" t="s">
        <v>29</v>
      </c>
      <c r="P36" s="41"/>
      <c r="Q36" s="20" t="s">
        <v>118</v>
      </c>
    </row>
    <row r="37" spans="1:18" ht="17.399999999999999">
      <c r="A37" s="65" t="s">
        <v>182</v>
      </c>
      <c r="B37" s="62" t="s">
        <v>2</v>
      </c>
      <c r="C37" s="63">
        <v>20</v>
      </c>
      <c r="D37" s="64">
        <v>27</v>
      </c>
      <c r="E37" s="63">
        <v>15</v>
      </c>
      <c r="F37" s="64">
        <v>29</v>
      </c>
      <c r="G37" s="63">
        <v>12</v>
      </c>
      <c r="H37" s="64">
        <v>19</v>
      </c>
      <c r="I37" s="17"/>
      <c r="J37" s="18"/>
      <c r="K37" s="5">
        <v>2</v>
      </c>
      <c r="L37" s="19" t="str">
        <f t="shared" si="6"/>
        <v>030002</v>
      </c>
      <c r="M37" s="19" t="str">
        <f t="shared" si="5"/>
        <v>　國中(人)</v>
      </c>
      <c r="N37" s="19" t="str">
        <f t="shared" si="2"/>
        <v>人</v>
      </c>
      <c r="O37" s="20" t="s">
        <v>30</v>
      </c>
      <c r="P37" s="41"/>
      <c r="Q37" s="20" t="s">
        <v>118</v>
      </c>
    </row>
    <row r="38" spans="1:18" ht="17.399999999999999">
      <c r="A38" s="61" t="s">
        <v>76</v>
      </c>
      <c r="B38" s="80"/>
      <c r="C38" s="70"/>
      <c r="D38" s="70"/>
      <c r="E38" s="70"/>
      <c r="F38" s="70"/>
      <c r="G38" s="70"/>
      <c r="H38" s="70"/>
      <c r="I38" s="17"/>
      <c r="J38" s="35"/>
      <c r="K38" s="3"/>
      <c r="L38" s="19" t="str">
        <f t="shared" si="6"/>
        <v/>
      </c>
      <c r="M38" s="26" t="str">
        <f t="shared" si="5"/>
        <v/>
      </c>
      <c r="N38" s="26" t="str">
        <f t="shared" si="2"/>
        <v/>
      </c>
      <c r="O38" s="42"/>
      <c r="P38" s="43"/>
      <c r="Q38" s="26"/>
    </row>
    <row r="39" spans="1:18" ht="17.399999999999999">
      <c r="A39" s="81" t="s">
        <v>181</v>
      </c>
      <c r="B39" s="82" t="s">
        <v>2</v>
      </c>
      <c r="C39" s="63">
        <v>8</v>
      </c>
      <c r="D39" s="64">
        <v>21</v>
      </c>
      <c r="E39" s="63">
        <v>8</v>
      </c>
      <c r="F39" s="64">
        <v>21</v>
      </c>
      <c r="G39" s="63">
        <v>7</v>
      </c>
      <c r="H39" s="64">
        <v>21</v>
      </c>
      <c r="I39" s="17"/>
      <c r="J39" s="40"/>
      <c r="K39" s="3">
        <v>3</v>
      </c>
      <c r="L39" s="19" t="str">
        <f t="shared" si="6"/>
        <v>030003</v>
      </c>
      <c r="M39" s="19" t="str">
        <f t="shared" si="5"/>
        <v>　國小(人)</v>
      </c>
      <c r="N39" s="19" t="str">
        <f t="shared" si="2"/>
        <v>人</v>
      </c>
      <c r="O39" s="20" t="s">
        <v>31</v>
      </c>
      <c r="P39" s="41"/>
      <c r="Q39" s="20" t="s">
        <v>118</v>
      </c>
    </row>
    <row r="40" spans="1:18" ht="17.399999999999999">
      <c r="A40" s="65" t="s">
        <v>182</v>
      </c>
      <c r="B40" s="62" t="s">
        <v>2</v>
      </c>
      <c r="C40" s="63">
        <v>5</v>
      </c>
      <c r="D40" s="64">
        <v>8</v>
      </c>
      <c r="E40" s="63">
        <v>6</v>
      </c>
      <c r="F40" s="64">
        <v>7</v>
      </c>
      <c r="G40" s="63">
        <v>6</v>
      </c>
      <c r="H40" s="64">
        <v>7</v>
      </c>
      <c r="I40" s="17"/>
      <c r="J40" s="18"/>
      <c r="K40" s="3">
        <v>4</v>
      </c>
      <c r="L40" s="19" t="str">
        <f t="shared" si="6"/>
        <v>030004</v>
      </c>
      <c r="M40" s="19" t="str">
        <f t="shared" si="5"/>
        <v>　國中(人)</v>
      </c>
      <c r="N40" s="19" t="str">
        <f t="shared" si="2"/>
        <v>人</v>
      </c>
      <c r="O40" s="20" t="s">
        <v>32</v>
      </c>
      <c r="P40" s="41"/>
      <c r="Q40" s="20" t="s">
        <v>118</v>
      </c>
    </row>
    <row r="41" spans="1:18" ht="17.399999999999999">
      <c r="A41" s="61" t="s">
        <v>105</v>
      </c>
      <c r="B41" s="62" t="s">
        <v>2</v>
      </c>
      <c r="C41" s="63">
        <v>3</v>
      </c>
      <c r="D41" s="64">
        <v>0</v>
      </c>
      <c r="E41" s="63">
        <v>3</v>
      </c>
      <c r="F41" s="64">
        <v>0</v>
      </c>
      <c r="G41" s="63">
        <v>1</v>
      </c>
      <c r="H41" s="64">
        <v>2</v>
      </c>
      <c r="I41" s="17"/>
      <c r="J41" s="18"/>
      <c r="K41" s="3">
        <v>5</v>
      </c>
      <c r="L41" s="19" t="str">
        <f>IF(K41="","",IF(K41&lt;10,"03000" &amp; K41,"0300" &amp; K41))</f>
        <v>030005</v>
      </c>
      <c r="M41" s="19" t="str">
        <f>IF(K41="","",A41 &amp; "(" &amp; B41 &amp;")")</f>
        <v>國中小學校校長人數(人)</v>
      </c>
      <c r="N41" s="19" t="str">
        <f>IF(L41="","",B41 )</f>
        <v>人</v>
      </c>
      <c r="O41" s="21" t="s">
        <v>101</v>
      </c>
      <c r="P41" s="20"/>
      <c r="Q41" s="20" t="s">
        <v>118</v>
      </c>
    </row>
    <row r="42" spans="1:18" ht="17.399999999999999">
      <c r="A42" s="61" t="s">
        <v>107</v>
      </c>
      <c r="B42" s="83" t="s">
        <v>1</v>
      </c>
      <c r="C42" s="63">
        <v>100</v>
      </c>
      <c r="D42" s="64">
        <v>0</v>
      </c>
      <c r="E42" s="63">
        <v>100</v>
      </c>
      <c r="F42" s="64">
        <v>0</v>
      </c>
      <c r="G42" s="63">
        <v>50</v>
      </c>
      <c r="H42" s="64">
        <v>50</v>
      </c>
      <c r="I42" s="17"/>
      <c r="J42" s="18"/>
      <c r="K42" s="3">
        <v>6</v>
      </c>
      <c r="L42" s="19" t="str">
        <f>IF(K42="","",IF(K42&lt;10,"03000" &amp; K42,"0300" &amp; K42))</f>
        <v>030006</v>
      </c>
      <c r="M42" s="19" t="str">
        <f>IF(K42="","",A42 &amp; "(" &amp; B42 &amp;")")</f>
        <v>　國小校長人數比率(百分比)</v>
      </c>
      <c r="N42" s="19" t="str">
        <f>IF(L42="","",B42 )</f>
        <v>百分比</v>
      </c>
      <c r="O42" s="21" t="s">
        <v>102</v>
      </c>
      <c r="P42" s="20"/>
      <c r="Q42" s="20" t="s">
        <v>118</v>
      </c>
    </row>
    <row r="43" spans="1:18" ht="17.399999999999999">
      <c r="A43" s="61" t="s">
        <v>136</v>
      </c>
      <c r="B43" s="83" t="s">
        <v>1</v>
      </c>
      <c r="C43" s="63">
        <v>100</v>
      </c>
      <c r="D43" s="64">
        <v>0</v>
      </c>
      <c r="E43" s="63">
        <v>100</v>
      </c>
      <c r="F43" s="64">
        <v>0</v>
      </c>
      <c r="G43" s="63">
        <v>100</v>
      </c>
      <c r="H43" s="64">
        <v>100</v>
      </c>
      <c r="I43" s="17"/>
      <c r="J43" s="18"/>
      <c r="K43" s="3">
        <v>7</v>
      </c>
      <c r="L43" s="19" t="str">
        <f>IF(K43="","",IF(K43&lt;10,"03000" &amp; K43,"0300" &amp; K43))</f>
        <v>030007</v>
      </c>
      <c r="M43" s="19" t="str">
        <f>IF(K43="","",A43 &amp; "(" &amp; B43 &amp;")")</f>
        <v>　國中校長人數比率(百分比)</v>
      </c>
      <c r="N43" s="19" t="str">
        <f>IF(L43="","",B43 )</f>
        <v>百分比</v>
      </c>
      <c r="O43" s="21" t="s">
        <v>103</v>
      </c>
      <c r="P43" s="20"/>
      <c r="Q43" s="20" t="s">
        <v>118</v>
      </c>
    </row>
    <row r="44" spans="1:18" ht="17.399999999999999">
      <c r="A44" s="84" t="s">
        <v>89</v>
      </c>
      <c r="B44" s="85" t="s">
        <v>3</v>
      </c>
      <c r="C44" s="63">
        <v>0</v>
      </c>
      <c r="D44" s="64">
        <v>0</v>
      </c>
      <c r="E44" s="63">
        <v>0</v>
      </c>
      <c r="F44" s="64">
        <v>0</v>
      </c>
      <c r="G44" s="63">
        <v>0</v>
      </c>
      <c r="H44" s="64">
        <v>0</v>
      </c>
      <c r="I44" s="17"/>
      <c r="J44" s="44"/>
      <c r="K44" s="3">
        <v>8</v>
      </c>
      <c r="L44" s="19" t="str">
        <f t="shared" si="6"/>
        <v>030008</v>
      </c>
      <c r="M44" s="19" t="str">
        <f t="shared" si="5"/>
        <v>社區大學學員數(人次)</v>
      </c>
      <c r="N44" s="19" t="str">
        <f t="shared" ref="N44:N95" si="7">IF(L44="","",B44 )</f>
        <v>人次</v>
      </c>
      <c r="O44" s="20" t="s">
        <v>80</v>
      </c>
      <c r="P44" s="20"/>
      <c r="Q44" s="20" t="s">
        <v>118</v>
      </c>
      <c r="R44" s="30"/>
    </row>
    <row r="45" spans="1:18" ht="17.399999999999999">
      <c r="A45" s="84" t="s">
        <v>90</v>
      </c>
      <c r="B45" s="85" t="s">
        <v>3</v>
      </c>
      <c r="C45" s="63">
        <v>0</v>
      </c>
      <c r="D45" s="64">
        <v>0</v>
      </c>
      <c r="E45" s="63">
        <v>0</v>
      </c>
      <c r="F45" s="64">
        <v>0</v>
      </c>
      <c r="G45" s="63">
        <v>0</v>
      </c>
      <c r="H45" s="64">
        <v>0</v>
      </c>
      <c r="I45" s="17"/>
      <c r="J45" s="44"/>
      <c r="K45" s="3">
        <v>9</v>
      </c>
      <c r="L45" s="19" t="str">
        <f t="shared" si="6"/>
        <v>030009</v>
      </c>
      <c r="M45" s="19" t="str">
        <f t="shared" si="5"/>
        <v>參與樂齡學習中心活動人次(人次)</v>
      </c>
      <c r="N45" s="19" t="str">
        <f t="shared" si="7"/>
        <v>人次</v>
      </c>
      <c r="O45" s="20" t="s">
        <v>81</v>
      </c>
      <c r="P45" s="20"/>
      <c r="Q45" s="20" t="s">
        <v>118</v>
      </c>
      <c r="R45" s="30"/>
    </row>
    <row r="46" spans="1:18" ht="17.399999999999999">
      <c r="A46" s="65" t="s">
        <v>183</v>
      </c>
      <c r="B46" s="80"/>
      <c r="C46" s="70"/>
      <c r="D46" s="70"/>
      <c r="E46" s="70"/>
      <c r="F46" s="70"/>
      <c r="G46" s="70"/>
      <c r="H46" s="70"/>
      <c r="I46" s="17"/>
      <c r="J46" s="35"/>
      <c r="K46" s="3"/>
      <c r="L46" s="19" t="str">
        <f t="shared" si="6"/>
        <v/>
      </c>
      <c r="M46" s="26" t="str">
        <f t="shared" si="5"/>
        <v/>
      </c>
      <c r="N46" s="26" t="str">
        <f t="shared" si="7"/>
        <v/>
      </c>
      <c r="O46" s="26"/>
      <c r="P46" s="26"/>
      <c r="Q46" s="26"/>
    </row>
    <row r="47" spans="1:18" ht="17.399999999999999">
      <c r="A47" s="65" t="s">
        <v>184</v>
      </c>
      <c r="B47" s="62" t="s">
        <v>2</v>
      </c>
      <c r="C47" s="63">
        <v>828</v>
      </c>
      <c r="D47" s="64">
        <v>645</v>
      </c>
      <c r="E47" s="63">
        <v>802</v>
      </c>
      <c r="F47" s="64">
        <v>630</v>
      </c>
      <c r="G47" s="63">
        <v>797</v>
      </c>
      <c r="H47" s="64">
        <v>644</v>
      </c>
      <c r="I47" s="17"/>
      <c r="J47" s="18"/>
      <c r="K47" s="3">
        <v>10</v>
      </c>
      <c r="L47" s="19" t="str">
        <f t="shared" si="6"/>
        <v>030010</v>
      </c>
      <c r="M47" s="19" t="str">
        <f t="shared" si="5"/>
        <v>　未婚(人)</v>
      </c>
      <c r="N47" s="19" t="str">
        <f t="shared" si="7"/>
        <v>人</v>
      </c>
      <c r="O47" s="20" t="s">
        <v>21</v>
      </c>
      <c r="P47" s="45"/>
      <c r="Q47" s="20" t="s">
        <v>28</v>
      </c>
    </row>
    <row r="48" spans="1:18" ht="17.399999999999999">
      <c r="A48" s="65" t="s">
        <v>185</v>
      </c>
      <c r="B48" s="62" t="s">
        <v>2</v>
      </c>
      <c r="C48" s="63">
        <v>941</v>
      </c>
      <c r="D48" s="64">
        <v>835</v>
      </c>
      <c r="E48" s="63">
        <v>957</v>
      </c>
      <c r="F48" s="64">
        <v>843</v>
      </c>
      <c r="G48" s="63">
        <v>975</v>
      </c>
      <c r="H48" s="64">
        <v>850</v>
      </c>
      <c r="I48" s="17"/>
      <c r="J48" s="18"/>
      <c r="K48" s="3">
        <v>11</v>
      </c>
      <c r="L48" s="19" t="str">
        <f t="shared" si="6"/>
        <v>030011</v>
      </c>
      <c r="M48" s="19" t="str">
        <f t="shared" si="5"/>
        <v>　有偶(人)</v>
      </c>
      <c r="N48" s="19" t="str">
        <f t="shared" si="7"/>
        <v>人</v>
      </c>
      <c r="O48" s="20" t="s">
        <v>22</v>
      </c>
      <c r="P48" s="45"/>
      <c r="Q48" s="20" t="s">
        <v>28</v>
      </c>
    </row>
    <row r="49" spans="1:18" ht="17.399999999999999">
      <c r="A49" s="65" t="s">
        <v>186</v>
      </c>
      <c r="B49" s="62" t="s">
        <v>2</v>
      </c>
      <c r="C49" s="63">
        <v>156</v>
      </c>
      <c r="D49" s="64">
        <v>148</v>
      </c>
      <c r="E49" s="63">
        <v>154</v>
      </c>
      <c r="F49" s="64">
        <v>143</v>
      </c>
      <c r="G49" s="63">
        <v>165</v>
      </c>
      <c r="H49" s="64">
        <v>147</v>
      </c>
      <c r="I49" s="17"/>
      <c r="J49" s="18"/>
      <c r="K49" s="3">
        <v>12</v>
      </c>
      <c r="L49" s="19" t="str">
        <f t="shared" si="6"/>
        <v>030012</v>
      </c>
      <c r="M49" s="19" t="str">
        <f t="shared" si="5"/>
        <v>　離婚(人)</v>
      </c>
      <c r="N49" s="19" t="str">
        <f t="shared" si="7"/>
        <v>人</v>
      </c>
      <c r="O49" s="20" t="s">
        <v>23</v>
      </c>
      <c r="P49" s="45"/>
      <c r="Q49" s="20" t="s">
        <v>28</v>
      </c>
    </row>
    <row r="50" spans="1:18" ht="17.399999999999999">
      <c r="A50" s="65" t="s">
        <v>187</v>
      </c>
      <c r="B50" s="62" t="s">
        <v>2</v>
      </c>
      <c r="C50" s="63">
        <v>65</v>
      </c>
      <c r="D50" s="64">
        <v>267</v>
      </c>
      <c r="E50" s="63">
        <v>65</v>
      </c>
      <c r="F50" s="64">
        <v>268</v>
      </c>
      <c r="G50" s="63">
        <v>64</v>
      </c>
      <c r="H50" s="64">
        <v>268</v>
      </c>
      <c r="I50" s="17"/>
      <c r="J50" s="18"/>
      <c r="K50" s="3">
        <v>13</v>
      </c>
      <c r="L50" s="19" t="str">
        <f t="shared" si="6"/>
        <v>030013</v>
      </c>
      <c r="M50" s="19" t="str">
        <f t="shared" si="5"/>
        <v>　喪偶(人)</v>
      </c>
      <c r="N50" s="19" t="str">
        <f t="shared" si="7"/>
        <v>人</v>
      </c>
      <c r="O50" s="20" t="s">
        <v>24</v>
      </c>
      <c r="P50" s="45"/>
      <c r="Q50" s="20" t="s">
        <v>28</v>
      </c>
    </row>
    <row r="51" spans="1:18" ht="17.399999999999999">
      <c r="A51" s="65" t="s">
        <v>188</v>
      </c>
      <c r="B51" s="62" t="s">
        <v>2</v>
      </c>
      <c r="C51" s="63">
        <v>1</v>
      </c>
      <c r="D51" s="64">
        <v>62</v>
      </c>
      <c r="E51" s="63">
        <v>1</v>
      </c>
      <c r="F51" s="64">
        <v>60</v>
      </c>
      <c r="G51" s="63">
        <v>1</v>
      </c>
      <c r="H51" s="64">
        <v>60</v>
      </c>
      <c r="I51" s="17"/>
      <c r="J51" s="18"/>
      <c r="K51" s="3">
        <v>14</v>
      </c>
      <c r="L51" s="19" t="str">
        <f t="shared" si="6"/>
        <v>030014</v>
      </c>
      <c r="M51" s="19" t="str">
        <f t="shared" si="5"/>
        <v>外籍配偶與大陸(含港澳)配偶人數(人)</v>
      </c>
      <c r="N51" s="19" t="str">
        <f t="shared" si="7"/>
        <v>人</v>
      </c>
      <c r="O51" s="20" t="s">
        <v>104</v>
      </c>
      <c r="P51" s="20"/>
      <c r="Q51" s="20" t="s">
        <v>28</v>
      </c>
      <c r="R51" s="30"/>
    </row>
    <row r="52" spans="1:18" ht="17.399999999999999">
      <c r="A52" s="61" t="s">
        <v>130</v>
      </c>
      <c r="B52" s="83" t="s">
        <v>4</v>
      </c>
      <c r="C52" s="63">
        <v>31</v>
      </c>
      <c r="D52" s="64">
        <v>31</v>
      </c>
      <c r="E52" s="63">
        <v>24</v>
      </c>
      <c r="F52" s="64">
        <v>26</v>
      </c>
      <c r="G52" s="63">
        <v>31</v>
      </c>
      <c r="H52" s="64">
        <v>29</v>
      </c>
      <c r="I52" s="24"/>
      <c r="J52" s="27"/>
      <c r="K52" s="3">
        <v>15</v>
      </c>
      <c r="L52" s="19" t="str">
        <f t="shared" si="6"/>
        <v>030015</v>
      </c>
      <c r="M52" s="19" t="str">
        <f t="shared" si="5"/>
        <v>結婚者之年齡平均數(歲)</v>
      </c>
      <c r="N52" s="19" t="str">
        <f t="shared" si="7"/>
        <v>歲</v>
      </c>
      <c r="O52" s="20" t="s">
        <v>45</v>
      </c>
      <c r="P52" s="20"/>
      <c r="Q52" s="20" t="s">
        <v>28</v>
      </c>
    </row>
    <row r="53" spans="1:18" ht="17.399999999999999">
      <c r="A53" s="86" t="s">
        <v>72</v>
      </c>
      <c r="B53" s="62"/>
      <c r="C53" s="70"/>
      <c r="D53" s="70"/>
      <c r="E53" s="70"/>
      <c r="F53" s="70"/>
      <c r="G53" s="70"/>
      <c r="H53" s="70"/>
      <c r="I53" s="46"/>
      <c r="J53" s="47"/>
      <c r="K53" s="3"/>
      <c r="L53" s="19" t="str">
        <f t="shared" si="6"/>
        <v/>
      </c>
      <c r="M53" s="26" t="str">
        <f t="shared" si="5"/>
        <v/>
      </c>
      <c r="N53" s="26" t="str">
        <f t="shared" si="7"/>
        <v/>
      </c>
      <c r="O53" s="26"/>
      <c r="P53" s="26"/>
      <c r="Q53" s="26"/>
    </row>
    <row r="54" spans="1:18" ht="17.399999999999999">
      <c r="A54" s="86" t="s">
        <v>5</v>
      </c>
      <c r="B54" s="62" t="s">
        <v>2</v>
      </c>
      <c r="C54" s="63">
        <v>2</v>
      </c>
      <c r="D54" s="64">
        <v>2</v>
      </c>
      <c r="E54" s="63">
        <v>1</v>
      </c>
      <c r="F54" s="64">
        <v>1</v>
      </c>
      <c r="G54" s="63">
        <v>3</v>
      </c>
      <c r="H54" s="64">
        <v>3</v>
      </c>
      <c r="I54" s="46"/>
      <c r="J54" s="48"/>
      <c r="K54" s="3">
        <v>16</v>
      </c>
      <c r="L54" s="19" t="str">
        <f t="shared" si="6"/>
        <v>030016</v>
      </c>
      <c r="M54" s="19" t="str">
        <f t="shared" si="5"/>
        <v>　本國籍(人)</v>
      </c>
      <c r="N54" s="19" t="str">
        <f t="shared" si="7"/>
        <v>人</v>
      </c>
      <c r="O54" s="20" t="s">
        <v>46</v>
      </c>
      <c r="P54" s="20"/>
      <c r="Q54" s="20" t="s">
        <v>28</v>
      </c>
    </row>
    <row r="55" spans="1:18" ht="17.399999999999999">
      <c r="A55" s="86" t="s">
        <v>6</v>
      </c>
      <c r="B55" s="62" t="s">
        <v>2</v>
      </c>
      <c r="C55" s="63">
        <v>1</v>
      </c>
      <c r="D55" s="64">
        <v>12</v>
      </c>
      <c r="E55" s="63">
        <v>1</v>
      </c>
      <c r="F55" s="64">
        <v>10</v>
      </c>
      <c r="G55" s="63">
        <v>1</v>
      </c>
      <c r="H55" s="64">
        <v>10</v>
      </c>
      <c r="I55" s="46"/>
      <c r="J55" s="48"/>
      <c r="K55" s="3">
        <v>17</v>
      </c>
      <c r="L55" s="19" t="str">
        <f t="shared" si="6"/>
        <v>030017</v>
      </c>
      <c r="M55" s="19" t="str">
        <f t="shared" si="5"/>
        <v>　大陸、港澳地區(人)</v>
      </c>
      <c r="N55" s="19" t="str">
        <f t="shared" si="7"/>
        <v>人</v>
      </c>
      <c r="O55" s="20" t="s">
        <v>47</v>
      </c>
      <c r="P55" s="20"/>
      <c r="Q55" s="20" t="s">
        <v>28</v>
      </c>
    </row>
    <row r="56" spans="1:18" ht="17.399999999999999">
      <c r="A56" s="86" t="s">
        <v>73</v>
      </c>
      <c r="B56" s="62" t="s">
        <v>2</v>
      </c>
      <c r="C56" s="63">
        <v>0</v>
      </c>
      <c r="D56" s="64">
        <v>50</v>
      </c>
      <c r="E56" s="63">
        <v>0</v>
      </c>
      <c r="F56" s="64">
        <v>50</v>
      </c>
      <c r="G56" s="63">
        <v>0</v>
      </c>
      <c r="H56" s="64">
        <v>50</v>
      </c>
      <c r="I56" s="46"/>
      <c r="J56" s="48"/>
      <c r="K56" s="3">
        <v>18</v>
      </c>
      <c r="L56" s="19" t="str">
        <f t="shared" si="6"/>
        <v>030018</v>
      </c>
      <c r="M56" s="19" t="str">
        <f t="shared" si="5"/>
        <v>　外國籍(人)</v>
      </c>
      <c r="N56" s="19" t="str">
        <f t="shared" si="7"/>
        <v>人</v>
      </c>
      <c r="O56" s="20" t="s">
        <v>48</v>
      </c>
      <c r="P56" s="20"/>
      <c r="Q56" s="20" t="s">
        <v>28</v>
      </c>
    </row>
    <row r="57" spans="1:18" ht="17.399999999999999">
      <c r="A57" s="87" t="s">
        <v>74</v>
      </c>
      <c r="B57" s="68" t="s">
        <v>137</v>
      </c>
      <c r="C57" s="63">
        <v>40.200000000000003</v>
      </c>
      <c r="D57" s="64">
        <v>38.1</v>
      </c>
      <c r="E57" s="63">
        <v>39.880000000000003</v>
      </c>
      <c r="F57" s="64">
        <v>37.03</v>
      </c>
      <c r="G57" s="63">
        <v>42.2</v>
      </c>
      <c r="H57" s="64">
        <v>37.6</v>
      </c>
      <c r="I57" s="46"/>
      <c r="J57" s="48"/>
      <c r="K57" s="3">
        <v>19</v>
      </c>
      <c r="L57" s="19" t="str">
        <f t="shared" si="6"/>
        <v>030019</v>
      </c>
      <c r="M57" s="19" t="str">
        <f t="shared" si="5"/>
        <v>有偶人口離婚率(千分比)</v>
      </c>
      <c r="N57" s="19" t="str">
        <f t="shared" si="7"/>
        <v>千分比</v>
      </c>
      <c r="O57" s="20" t="s">
        <v>64</v>
      </c>
      <c r="P57" s="20"/>
      <c r="Q57" s="20" t="s">
        <v>28</v>
      </c>
    </row>
    <row r="58" spans="1:18" ht="17.399999999999999">
      <c r="A58" s="87" t="s">
        <v>138</v>
      </c>
      <c r="B58" s="62" t="s">
        <v>139</v>
      </c>
      <c r="C58" s="88">
        <v>16.899999999999999</v>
      </c>
      <c r="D58" s="64">
        <v>18.600000000000001</v>
      </c>
      <c r="E58" s="88">
        <v>9.8000000000000007</v>
      </c>
      <c r="F58" s="64">
        <v>9.5</v>
      </c>
      <c r="G58" s="88">
        <v>21.3</v>
      </c>
      <c r="H58" s="64">
        <v>26.4</v>
      </c>
      <c r="I58" s="46"/>
      <c r="J58" s="48"/>
      <c r="K58" s="3">
        <v>20</v>
      </c>
      <c r="L58" s="19" t="str">
        <f t="shared" si="6"/>
        <v>030020</v>
      </c>
      <c r="M58" s="19" t="str">
        <f t="shared" si="5"/>
        <v>初婚人數(人)</v>
      </c>
      <c r="N58" s="19" t="str">
        <f t="shared" si="7"/>
        <v>人</v>
      </c>
      <c r="O58" s="20" t="s">
        <v>62</v>
      </c>
      <c r="P58" s="20"/>
      <c r="Q58" s="20" t="s">
        <v>28</v>
      </c>
    </row>
    <row r="59" spans="1:18" ht="17.399999999999999">
      <c r="A59" s="87" t="s">
        <v>140</v>
      </c>
      <c r="B59" s="62" t="s">
        <v>139</v>
      </c>
      <c r="C59" s="88">
        <v>18.100000000000001</v>
      </c>
      <c r="D59" s="64">
        <v>14.5</v>
      </c>
      <c r="E59" s="88">
        <v>4.5999999999999996</v>
      </c>
      <c r="F59" s="64">
        <v>7.3</v>
      </c>
      <c r="G59" s="88">
        <v>13.1</v>
      </c>
      <c r="H59" s="64">
        <v>12</v>
      </c>
      <c r="I59" s="46"/>
      <c r="J59" s="48"/>
      <c r="K59" s="3">
        <v>21</v>
      </c>
      <c r="L59" s="19" t="str">
        <f t="shared" si="6"/>
        <v>030021</v>
      </c>
      <c r="M59" s="19" t="str">
        <f t="shared" si="5"/>
        <v>再婚人數(人)</v>
      </c>
      <c r="N59" s="19" t="str">
        <f t="shared" si="7"/>
        <v>人</v>
      </c>
      <c r="O59" s="20" t="s">
        <v>63</v>
      </c>
      <c r="P59" s="20"/>
      <c r="Q59" s="20" t="s">
        <v>28</v>
      </c>
    </row>
    <row r="60" spans="1:18" ht="17.399999999999999">
      <c r="A60" s="71" t="s">
        <v>141</v>
      </c>
      <c r="B60" s="72"/>
      <c r="C60" s="60"/>
      <c r="D60" s="60"/>
      <c r="E60" s="60"/>
      <c r="F60" s="60"/>
      <c r="G60" s="60"/>
      <c r="H60" s="60"/>
      <c r="I60" s="31"/>
      <c r="J60" s="32"/>
      <c r="K60" s="3">
        <f>COUNTA(K61:K67)</f>
        <v>5</v>
      </c>
      <c r="L60" s="33"/>
      <c r="M60" s="34"/>
      <c r="N60" s="34" t="str">
        <f t="shared" si="7"/>
        <v/>
      </c>
      <c r="O60" s="34"/>
      <c r="P60" s="34"/>
      <c r="Q60" s="34"/>
    </row>
    <row r="61" spans="1:18" ht="17.399999999999999">
      <c r="A61" s="61" t="s">
        <v>142</v>
      </c>
      <c r="B61" s="62"/>
      <c r="C61" s="70"/>
      <c r="D61" s="70"/>
      <c r="E61" s="70"/>
      <c r="F61" s="70"/>
      <c r="G61" s="70"/>
      <c r="H61" s="70"/>
      <c r="I61" s="17"/>
      <c r="J61" s="35"/>
      <c r="K61" s="3"/>
      <c r="L61" s="19" t="str">
        <f t="shared" ref="L61:L67" si="8">IF(K61="","",IF(K61&lt;10,"04000" &amp; K61,"0400" &amp; K61))</f>
        <v/>
      </c>
      <c r="M61" s="26" t="str">
        <f t="shared" ref="M61:M67" si="9">IF(K61="","",A61 &amp; "(" &amp; B61 &amp;")")</f>
        <v/>
      </c>
      <c r="N61" s="26" t="str">
        <f t="shared" si="7"/>
        <v/>
      </c>
      <c r="O61" s="26"/>
      <c r="P61" s="26"/>
      <c r="Q61" s="26"/>
    </row>
    <row r="62" spans="1:18" ht="17.399999999999999">
      <c r="A62" s="61" t="s">
        <v>143</v>
      </c>
      <c r="B62" s="62" t="s">
        <v>139</v>
      </c>
      <c r="C62" s="63">
        <v>0</v>
      </c>
      <c r="D62" s="64">
        <v>0</v>
      </c>
      <c r="E62" s="63">
        <v>0</v>
      </c>
      <c r="F62" s="64">
        <v>0</v>
      </c>
      <c r="G62" s="63">
        <v>0</v>
      </c>
      <c r="H62" s="64">
        <v>0</v>
      </c>
      <c r="I62" s="17"/>
      <c r="J62" s="18"/>
      <c r="K62" s="3">
        <v>7</v>
      </c>
      <c r="L62" s="19" t="str">
        <f t="shared" si="8"/>
        <v>040007</v>
      </c>
      <c r="M62" s="19" t="str">
        <f t="shared" si="9"/>
        <v>　發生數(人)</v>
      </c>
      <c r="N62" s="19" t="str">
        <f t="shared" si="7"/>
        <v>人</v>
      </c>
      <c r="O62" s="20" t="s">
        <v>33</v>
      </c>
      <c r="P62" s="20"/>
      <c r="Q62" s="20" t="s">
        <v>28</v>
      </c>
      <c r="R62" s="30"/>
    </row>
    <row r="63" spans="1:18" ht="17.399999999999999">
      <c r="A63" s="61" t="s">
        <v>144</v>
      </c>
      <c r="B63" s="62" t="s">
        <v>139</v>
      </c>
      <c r="C63" s="63">
        <v>0</v>
      </c>
      <c r="D63" s="64">
        <v>0</v>
      </c>
      <c r="E63" s="63">
        <v>0</v>
      </c>
      <c r="F63" s="64">
        <v>0</v>
      </c>
      <c r="G63" s="63">
        <v>0</v>
      </c>
      <c r="H63" s="64">
        <v>0</v>
      </c>
      <c r="I63" s="17"/>
      <c r="J63" s="18"/>
      <c r="K63" s="3">
        <v>8</v>
      </c>
      <c r="L63" s="19" t="str">
        <f t="shared" si="8"/>
        <v>040008</v>
      </c>
      <c r="M63" s="19" t="str">
        <f t="shared" si="9"/>
        <v>　尋獲數(人)</v>
      </c>
      <c r="N63" s="19" t="str">
        <f t="shared" si="7"/>
        <v>人</v>
      </c>
      <c r="O63" s="20" t="s">
        <v>82</v>
      </c>
      <c r="P63" s="20"/>
      <c r="Q63" s="20" t="s">
        <v>28</v>
      </c>
      <c r="R63" s="30"/>
    </row>
    <row r="64" spans="1:18" ht="17.399999999999999">
      <c r="A64" s="89" t="s">
        <v>145</v>
      </c>
      <c r="B64" s="82"/>
      <c r="C64" s="70"/>
      <c r="D64" s="70"/>
      <c r="E64" s="70"/>
      <c r="F64" s="70"/>
      <c r="G64" s="70"/>
      <c r="H64" s="70"/>
      <c r="I64" s="17"/>
      <c r="J64" s="35"/>
      <c r="K64" s="3"/>
      <c r="L64" s="19" t="str">
        <f t="shared" si="8"/>
        <v/>
      </c>
      <c r="M64" s="26" t="str">
        <f t="shared" si="9"/>
        <v/>
      </c>
      <c r="N64" s="26" t="str">
        <f t="shared" si="7"/>
        <v/>
      </c>
      <c r="O64" s="26"/>
      <c r="P64" s="26"/>
      <c r="Q64" s="26"/>
    </row>
    <row r="65" spans="1:18" ht="17.399999999999999">
      <c r="A65" s="65" t="s">
        <v>189</v>
      </c>
      <c r="B65" s="82" t="s">
        <v>139</v>
      </c>
      <c r="C65" s="90">
        <v>0</v>
      </c>
      <c r="D65" s="91">
        <v>0</v>
      </c>
      <c r="E65" s="90">
        <v>0</v>
      </c>
      <c r="F65" s="91">
        <v>0</v>
      </c>
      <c r="G65" s="90">
        <v>0</v>
      </c>
      <c r="H65" s="91">
        <v>0</v>
      </c>
      <c r="I65" s="17"/>
      <c r="J65" s="18"/>
      <c r="K65" s="3">
        <v>9</v>
      </c>
      <c r="L65" s="19" t="str">
        <f t="shared" si="8"/>
        <v>040009</v>
      </c>
      <c r="M65" s="19" t="str">
        <f t="shared" si="9"/>
        <v>　死亡數(人)</v>
      </c>
      <c r="N65" s="19" t="str">
        <f t="shared" si="7"/>
        <v>人</v>
      </c>
      <c r="O65" s="21" t="s">
        <v>83</v>
      </c>
      <c r="P65" s="20"/>
      <c r="Q65" s="20" t="s">
        <v>28</v>
      </c>
    </row>
    <row r="66" spans="1:18" ht="17.399999999999999">
      <c r="A66" s="65" t="s">
        <v>190</v>
      </c>
      <c r="B66" s="82" t="s">
        <v>139</v>
      </c>
      <c r="C66" s="63">
        <v>0</v>
      </c>
      <c r="D66" s="64">
        <v>0</v>
      </c>
      <c r="E66" s="63">
        <v>0</v>
      </c>
      <c r="F66" s="91">
        <v>0</v>
      </c>
      <c r="G66" s="63">
        <v>0</v>
      </c>
      <c r="H66" s="91">
        <v>0</v>
      </c>
      <c r="I66" s="17"/>
      <c r="J66" s="18"/>
      <c r="K66" s="3">
        <v>10</v>
      </c>
      <c r="L66" s="19" t="str">
        <f t="shared" si="8"/>
        <v>040010</v>
      </c>
      <c r="M66" s="19" t="str">
        <f t="shared" si="9"/>
        <v>　受傷數(人)</v>
      </c>
      <c r="N66" s="19" t="str">
        <f t="shared" si="7"/>
        <v>人</v>
      </c>
      <c r="O66" s="20" t="s">
        <v>84</v>
      </c>
      <c r="P66" s="20"/>
      <c r="Q66" s="20" t="s">
        <v>28</v>
      </c>
    </row>
    <row r="67" spans="1:18" ht="17.399999999999999">
      <c r="A67" s="92" t="s">
        <v>146</v>
      </c>
      <c r="B67" s="82" t="s">
        <v>139</v>
      </c>
      <c r="C67" s="63">
        <v>0</v>
      </c>
      <c r="D67" s="64">
        <v>0</v>
      </c>
      <c r="E67" s="63">
        <v>0</v>
      </c>
      <c r="F67" s="64">
        <v>0</v>
      </c>
      <c r="G67" s="63">
        <v>0</v>
      </c>
      <c r="H67" s="64">
        <v>0</v>
      </c>
      <c r="I67" s="17"/>
      <c r="J67" s="44"/>
      <c r="K67" s="3">
        <v>11</v>
      </c>
      <c r="L67" s="19" t="str">
        <f t="shared" si="8"/>
        <v>040011</v>
      </c>
      <c r="M67" s="19" t="str">
        <f t="shared" si="9"/>
        <v>查獲酒駕嫌疑犯人數(人)</v>
      </c>
      <c r="N67" s="19" t="str">
        <f t="shared" si="7"/>
        <v>人</v>
      </c>
      <c r="O67" s="21" t="s">
        <v>85</v>
      </c>
      <c r="P67" s="20"/>
      <c r="Q67" s="20" t="s">
        <v>28</v>
      </c>
    </row>
    <row r="68" spans="1:18" ht="17.399999999999999">
      <c r="A68" s="71" t="s">
        <v>147</v>
      </c>
      <c r="B68" s="72"/>
      <c r="C68" s="60"/>
      <c r="D68" s="60"/>
      <c r="E68" s="60"/>
      <c r="F68" s="60"/>
      <c r="G68" s="60"/>
      <c r="H68" s="60"/>
      <c r="I68" s="31"/>
      <c r="J68" s="32"/>
      <c r="K68" s="3">
        <f>COUNTA(K69:K90)</f>
        <v>21</v>
      </c>
      <c r="L68" s="33"/>
      <c r="M68" s="34"/>
      <c r="N68" s="34" t="str">
        <f t="shared" si="7"/>
        <v/>
      </c>
      <c r="O68" s="34"/>
      <c r="P68" s="34"/>
      <c r="Q68" s="34"/>
    </row>
    <row r="69" spans="1:18" ht="41.4">
      <c r="A69" s="65" t="s">
        <v>191</v>
      </c>
      <c r="B69" s="62" t="s">
        <v>192</v>
      </c>
      <c r="C69" s="63">
        <v>1468</v>
      </c>
      <c r="D69" s="64">
        <v>482</v>
      </c>
      <c r="E69" s="63">
        <v>1462</v>
      </c>
      <c r="F69" s="64">
        <v>1006</v>
      </c>
      <c r="G69" s="63">
        <v>1257</v>
      </c>
      <c r="H69" s="64">
        <v>1002</v>
      </c>
      <c r="I69" s="17"/>
      <c r="J69" s="18"/>
      <c r="K69" s="3">
        <v>1</v>
      </c>
      <c r="L69" s="19" t="str">
        <f t="shared" ref="L69:L90" si="10">IF(K69="","",IF(K69&lt;10,"05000" &amp; K69,"0500" &amp; K69))</f>
        <v>050001</v>
      </c>
      <c r="M69" s="19" t="str">
        <f t="shared" ref="M69:M90" si="11">IF(K69="","",A69 &amp; "(" &amp; B69 &amp;")")</f>
        <v>死亡率(所有死亡原因)(人/
每十萬人)</v>
      </c>
      <c r="N69" s="19" t="str">
        <f t="shared" si="7"/>
        <v>人/
每十萬人</v>
      </c>
      <c r="O69" s="20" t="s">
        <v>52</v>
      </c>
      <c r="P69" s="20"/>
      <c r="Q69" s="20" t="s">
        <v>35</v>
      </c>
    </row>
    <row r="70" spans="1:18" ht="41.4">
      <c r="A70" s="61" t="s">
        <v>148</v>
      </c>
      <c r="B70" s="62" t="s">
        <v>192</v>
      </c>
      <c r="C70" s="63">
        <v>405</v>
      </c>
      <c r="D70" s="64">
        <v>161</v>
      </c>
      <c r="E70" s="63">
        <v>353</v>
      </c>
      <c r="F70" s="64">
        <v>371</v>
      </c>
      <c r="G70" s="63">
        <v>151</v>
      </c>
      <c r="H70" s="64">
        <v>0</v>
      </c>
      <c r="I70" s="23"/>
      <c r="J70" s="16"/>
      <c r="K70" s="3">
        <v>2</v>
      </c>
      <c r="L70" s="19" t="str">
        <f t="shared" si="10"/>
        <v>050002</v>
      </c>
      <c r="M70" s="19" t="str">
        <f t="shared" si="11"/>
        <v>惡性腫瘤死亡率(人/
每十萬人)</v>
      </c>
      <c r="N70" s="19" t="str">
        <f t="shared" si="7"/>
        <v>人/
每十萬人</v>
      </c>
      <c r="O70" s="20" t="s">
        <v>53</v>
      </c>
      <c r="P70" s="20"/>
      <c r="Q70" s="20" t="s">
        <v>35</v>
      </c>
    </row>
    <row r="71" spans="1:18" ht="41.4">
      <c r="A71" s="61" t="s">
        <v>149</v>
      </c>
      <c r="B71" s="62" t="s">
        <v>192</v>
      </c>
      <c r="C71" s="63">
        <v>51</v>
      </c>
      <c r="D71" s="64">
        <v>54</v>
      </c>
      <c r="E71" s="63">
        <v>50</v>
      </c>
      <c r="F71" s="64">
        <v>159</v>
      </c>
      <c r="G71" s="63">
        <v>352</v>
      </c>
      <c r="H71" s="64">
        <v>53</v>
      </c>
      <c r="I71" s="23"/>
      <c r="J71" s="16"/>
      <c r="K71" s="3">
        <v>3</v>
      </c>
      <c r="L71" s="19" t="str">
        <f t="shared" si="10"/>
        <v>050003</v>
      </c>
      <c r="M71" s="19" t="str">
        <f t="shared" si="11"/>
        <v>心臟疾病（高血壓性疾病除外）死亡率(人/
每十萬人)</v>
      </c>
      <c r="N71" s="19" t="str">
        <f t="shared" si="7"/>
        <v>人/
每十萬人</v>
      </c>
      <c r="O71" s="20" t="s">
        <v>54</v>
      </c>
      <c r="P71" s="20"/>
      <c r="Q71" s="20" t="s">
        <v>35</v>
      </c>
    </row>
    <row r="72" spans="1:18" ht="41.4">
      <c r="A72" s="61" t="s">
        <v>150</v>
      </c>
      <c r="B72" s="62" t="s">
        <v>192</v>
      </c>
      <c r="C72" s="63">
        <v>101</v>
      </c>
      <c r="D72" s="64">
        <v>0</v>
      </c>
      <c r="E72" s="63">
        <v>101</v>
      </c>
      <c r="F72" s="64">
        <v>0</v>
      </c>
      <c r="G72" s="63">
        <v>101</v>
      </c>
      <c r="H72" s="64">
        <v>264</v>
      </c>
      <c r="I72" s="24"/>
      <c r="J72" s="27"/>
      <c r="K72" s="3">
        <v>4</v>
      </c>
      <c r="L72" s="19" t="str">
        <f t="shared" si="10"/>
        <v>050004</v>
      </c>
      <c r="M72" s="19" t="str">
        <f t="shared" si="11"/>
        <v>腦血管疾病死亡率(人/
每十萬人)</v>
      </c>
      <c r="N72" s="19" t="str">
        <f t="shared" si="7"/>
        <v>人/
每十萬人</v>
      </c>
      <c r="O72" s="20" t="s">
        <v>55</v>
      </c>
      <c r="P72" s="20"/>
      <c r="Q72" s="20" t="s">
        <v>35</v>
      </c>
    </row>
    <row r="73" spans="1:18" ht="27.6">
      <c r="A73" s="69" t="s">
        <v>151</v>
      </c>
      <c r="B73" s="62" t="s">
        <v>152</v>
      </c>
      <c r="C73" s="88">
        <v>0</v>
      </c>
      <c r="D73" s="64">
        <v>54</v>
      </c>
      <c r="E73" s="88">
        <v>0</v>
      </c>
      <c r="F73" s="64">
        <v>54</v>
      </c>
      <c r="G73" s="88">
        <v>50</v>
      </c>
      <c r="H73" s="64">
        <v>53</v>
      </c>
      <c r="I73" s="24"/>
      <c r="J73" s="44"/>
      <c r="K73" s="3">
        <v>5</v>
      </c>
      <c r="L73" s="19" t="str">
        <f t="shared" si="10"/>
        <v>050005</v>
      </c>
      <c r="M73" s="19" t="str">
        <f t="shared" si="11"/>
        <v>蓄意自我傷害(自殺)死亡率(人/每十萬人)</v>
      </c>
      <c r="N73" s="19" t="str">
        <f t="shared" si="7"/>
        <v>人/每十萬人</v>
      </c>
      <c r="O73" s="20" t="s">
        <v>66</v>
      </c>
      <c r="P73" s="20"/>
      <c r="Q73" s="20" t="s">
        <v>35</v>
      </c>
    </row>
    <row r="74" spans="1:18" ht="17.399999999999999">
      <c r="A74" s="61" t="s">
        <v>153</v>
      </c>
      <c r="B74" s="62" t="s">
        <v>139</v>
      </c>
      <c r="C74" s="63">
        <v>0</v>
      </c>
      <c r="D74" s="64">
        <v>0</v>
      </c>
      <c r="E74" s="63">
        <v>0</v>
      </c>
      <c r="F74" s="64">
        <v>0</v>
      </c>
      <c r="G74" s="63">
        <v>0</v>
      </c>
      <c r="H74" s="64">
        <v>0</v>
      </c>
      <c r="I74" s="49"/>
      <c r="J74" s="50"/>
      <c r="K74" s="3">
        <v>6</v>
      </c>
      <c r="L74" s="19" t="str">
        <f t="shared" si="10"/>
        <v>050006</v>
      </c>
      <c r="M74" s="19" t="str">
        <f t="shared" si="11"/>
        <v>身心障礙福利服務機構實際安置服務人數(人)</v>
      </c>
      <c r="N74" s="19" t="str">
        <f t="shared" si="7"/>
        <v>人</v>
      </c>
      <c r="O74" s="21" t="s">
        <v>86</v>
      </c>
      <c r="P74" s="20"/>
      <c r="Q74" s="20" t="s">
        <v>35</v>
      </c>
      <c r="R74" s="30"/>
    </row>
    <row r="75" spans="1:18" ht="17.399999999999999">
      <c r="A75" s="61" t="s">
        <v>154</v>
      </c>
      <c r="B75" s="62" t="s">
        <v>139</v>
      </c>
      <c r="C75" s="63">
        <v>0</v>
      </c>
      <c r="D75" s="64">
        <v>0</v>
      </c>
      <c r="E75" s="63">
        <v>0</v>
      </c>
      <c r="F75" s="64">
        <v>0</v>
      </c>
      <c r="G75" s="63">
        <v>0</v>
      </c>
      <c r="H75" s="64">
        <v>0</v>
      </c>
      <c r="I75" s="49"/>
      <c r="J75" s="51"/>
      <c r="K75" s="3">
        <v>7</v>
      </c>
      <c r="L75" s="19" t="str">
        <f t="shared" si="10"/>
        <v>050007</v>
      </c>
      <c r="M75" s="19" t="str">
        <f t="shared" si="11"/>
        <v>長期照護、養護及安養機構實際進住人數(人)</v>
      </c>
      <c r="N75" s="19" t="str">
        <f t="shared" si="7"/>
        <v>人</v>
      </c>
      <c r="O75" s="21" t="s">
        <v>87</v>
      </c>
      <c r="P75" s="20"/>
      <c r="Q75" s="20" t="s">
        <v>35</v>
      </c>
      <c r="R75" s="30"/>
    </row>
    <row r="76" spans="1:18" ht="17.399999999999999">
      <c r="A76" s="89" t="s">
        <v>155</v>
      </c>
      <c r="B76" s="82" t="s">
        <v>139</v>
      </c>
      <c r="C76" s="63">
        <v>1990</v>
      </c>
      <c r="D76" s="64">
        <v>1895</v>
      </c>
      <c r="E76" s="63">
        <v>1978</v>
      </c>
      <c r="F76" s="64">
        <v>1884</v>
      </c>
      <c r="G76" s="63">
        <v>2001</v>
      </c>
      <c r="H76" s="64">
        <v>1909</v>
      </c>
      <c r="I76" s="17"/>
      <c r="J76" s="40"/>
      <c r="K76" s="3">
        <v>8</v>
      </c>
      <c r="L76" s="19" t="str">
        <f t="shared" si="10"/>
        <v>050008</v>
      </c>
      <c r="M76" s="19" t="str">
        <f t="shared" si="11"/>
        <v>戶籍登記人口數(人)</v>
      </c>
      <c r="N76" s="19" t="str">
        <f t="shared" si="7"/>
        <v>人</v>
      </c>
      <c r="O76" s="20" t="s">
        <v>13</v>
      </c>
      <c r="P76" s="20"/>
      <c r="Q76" s="20" t="s">
        <v>28</v>
      </c>
    </row>
    <row r="77" spans="1:18" ht="17.399999999999999">
      <c r="A77" s="81" t="s">
        <v>193</v>
      </c>
      <c r="B77" s="62" t="s">
        <v>156</v>
      </c>
      <c r="C77" s="63">
        <v>-2.58</v>
      </c>
      <c r="D77" s="64">
        <v>-1.55</v>
      </c>
      <c r="E77" s="63">
        <v>-2.08</v>
      </c>
      <c r="F77" s="64">
        <v>2.0699999999999998</v>
      </c>
      <c r="G77" s="63">
        <v>1.8</v>
      </c>
      <c r="H77" s="64">
        <v>0</v>
      </c>
      <c r="I77" s="17"/>
      <c r="J77" s="40"/>
      <c r="K77" s="3">
        <v>9</v>
      </c>
      <c r="L77" s="19" t="str">
        <f t="shared" si="10"/>
        <v>050009</v>
      </c>
      <c r="M77" s="19" t="str">
        <f t="shared" si="11"/>
        <v>人口增加率(千分比)</v>
      </c>
      <c r="N77" s="19" t="str">
        <f t="shared" si="7"/>
        <v>千分比</v>
      </c>
      <c r="O77" s="20" t="s">
        <v>14</v>
      </c>
      <c r="P77" s="20"/>
      <c r="Q77" s="20" t="s">
        <v>28</v>
      </c>
    </row>
    <row r="78" spans="1:18" ht="17.399999999999999">
      <c r="A78" s="89" t="s">
        <v>157</v>
      </c>
      <c r="B78" s="93"/>
      <c r="C78" s="70"/>
      <c r="D78" s="70"/>
      <c r="E78" s="70"/>
      <c r="F78" s="70"/>
      <c r="G78" s="70"/>
      <c r="H78" s="70"/>
      <c r="I78" s="17"/>
      <c r="J78" s="35"/>
      <c r="K78" s="3"/>
      <c r="L78" s="19" t="str">
        <f t="shared" si="10"/>
        <v/>
      </c>
      <c r="M78" s="19" t="str">
        <f t="shared" si="11"/>
        <v/>
      </c>
      <c r="N78" s="19" t="str">
        <f t="shared" si="7"/>
        <v/>
      </c>
      <c r="O78" s="21"/>
      <c r="P78" s="20"/>
      <c r="Q78" s="21"/>
    </row>
    <row r="79" spans="1:18" ht="17.399999999999999">
      <c r="A79" s="65" t="s">
        <v>194</v>
      </c>
      <c r="B79" s="62" t="s">
        <v>158</v>
      </c>
      <c r="C79" s="63">
        <v>9.5</v>
      </c>
      <c r="D79" s="64">
        <v>1.87</v>
      </c>
      <c r="E79" s="63">
        <v>9.4499999999999993</v>
      </c>
      <c r="F79" s="64">
        <v>9.61</v>
      </c>
      <c r="G79" s="63">
        <v>9.4499999999999993</v>
      </c>
      <c r="H79" s="64">
        <v>8.91</v>
      </c>
      <c r="I79" s="17"/>
      <c r="J79" s="18"/>
      <c r="K79" s="3">
        <v>10</v>
      </c>
      <c r="L79" s="19" t="str">
        <f t="shared" si="10"/>
        <v>050010</v>
      </c>
      <c r="M79" s="19" t="str">
        <f t="shared" si="11"/>
        <v>　幼年人口比率(百分比)</v>
      </c>
      <c r="N79" s="19" t="str">
        <f t="shared" si="7"/>
        <v>百分比</v>
      </c>
      <c r="O79" s="20" t="s">
        <v>49</v>
      </c>
      <c r="P79" s="20"/>
      <c r="Q79" s="20" t="s">
        <v>28</v>
      </c>
    </row>
    <row r="80" spans="1:18" ht="17.399999999999999">
      <c r="A80" s="65" t="s">
        <v>195</v>
      </c>
      <c r="B80" s="62" t="s">
        <v>158</v>
      </c>
      <c r="C80" s="63">
        <v>75.03</v>
      </c>
      <c r="D80" s="64">
        <v>69.34</v>
      </c>
      <c r="E80" s="63">
        <v>74.06</v>
      </c>
      <c r="F80" s="64">
        <v>69.8</v>
      </c>
      <c r="G80" s="63">
        <v>73.010000000000005</v>
      </c>
      <c r="H80" s="64">
        <v>70.09</v>
      </c>
      <c r="I80" s="17"/>
      <c r="J80" s="18"/>
      <c r="K80" s="3">
        <v>11</v>
      </c>
      <c r="L80" s="19" t="str">
        <f t="shared" si="10"/>
        <v>050011</v>
      </c>
      <c r="M80" s="19" t="str">
        <f t="shared" si="11"/>
        <v>　青壯年人口比率(百分比)</v>
      </c>
      <c r="N80" s="19" t="str">
        <f t="shared" si="7"/>
        <v>百分比</v>
      </c>
      <c r="O80" s="20" t="s">
        <v>50</v>
      </c>
      <c r="P80" s="20"/>
      <c r="Q80" s="20" t="s">
        <v>28</v>
      </c>
    </row>
    <row r="81" spans="1:18" ht="17.399999999999999">
      <c r="A81" s="65" t="s">
        <v>196</v>
      </c>
      <c r="B81" s="62" t="s">
        <v>159</v>
      </c>
      <c r="C81" s="63">
        <v>15.48</v>
      </c>
      <c r="D81" s="64">
        <v>19.79</v>
      </c>
      <c r="E81" s="63">
        <v>16.48</v>
      </c>
      <c r="F81" s="64">
        <v>20.59</v>
      </c>
      <c r="G81" s="63">
        <v>17.54</v>
      </c>
      <c r="H81" s="64">
        <v>21.01</v>
      </c>
      <c r="I81" s="17"/>
      <c r="J81" s="18"/>
      <c r="K81" s="3">
        <v>12</v>
      </c>
      <c r="L81" s="19" t="str">
        <f t="shared" si="10"/>
        <v>050012</v>
      </c>
      <c r="M81" s="19" t="str">
        <f t="shared" si="11"/>
        <v>　老年人口比率(百分比)</v>
      </c>
      <c r="N81" s="19" t="str">
        <f t="shared" si="7"/>
        <v>百分比</v>
      </c>
      <c r="O81" s="20" t="s">
        <v>51</v>
      </c>
      <c r="P81" s="20"/>
      <c r="Q81" s="20" t="s">
        <v>28</v>
      </c>
    </row>
    <row r="82" spans="1:18" ht="17.399999999999999">
      <c r="A82" s="101" t="s">
        <v>160</v>
      </c>
      <c r="B82" s="102" t="s">
        <v>161</v>
      </c>
      <c r="C82" s="103">
        <v>23</v>
      </c>
      <c r="D82" s="104">
        <v>24</v>
      </c>
      <c r="E82" s="103">
        <v>26</v>
      </c>
      <c r="F82" s="104">
        <v>11</v>
      </c>
      <c r="G82" s="103">
        <v>17</v>
      </c>
      <c r="H82" s="104">
        <v>18</v>
      </c>
      <c r="I82" s="17"/>
      <c r="J82" s="18"/>
      <c r="K82" s="3">
        <v>13</v>
      </c>
      <c r="L82" s="19" t="str">
        <f t="shared" si="10"/>
        <v>050013</v>
      </c>
      <c r="M82" s="19" t="str">
        <f t="shared" si="11"/>
        <v>出生登記數(人)</v>
      </c>
      <c r="N82" s="19" t="str">
        <f t="shared" si="7"/>
        <v>人</v>
      </c>
      <c r="O82" s="20" t="s">
        <v>15</v>
      </c>
      <c r="P82" s="20"/>
      <c r="Q82" s="20" t="s">
        <v>28</v>
      </c>
    </row>
    <row r="83" spans="1:18" ht="17.399999999999999">
      <c r="A83" s="105" t="s">
        <v>197</v>
      </c>
      <c r="B83" s="102" t="s">
        <v>162</v>
      </c>
      <c r="C83" s="103">
        <v>5.92</v>
      </c>
      <c r="D83" s="104">
        <v>6.18</v>
      </c>
      <c r="E83" s="103">
        <v>6.73</v>
      </c>
      <c r="F83" s="104">
        <v>2.85</v>
      </c>
      <c r="G83" s="103">
        <v>4.3499999999999996</v>
      </c>
      <c r="H83" s="104">
        <v>4.5999999999999996</v>
      </c>
      <c r="I83" s="17"/>
      <c r="J83" s="18"/>
      <c r="K83" s="3">
        <v>14</v>
      </c>
      <c r="L83" s="19" t="str">
        <f t="shared" si="10"/>
        <v>050014</v>
      </c>
      <c r="M83" s="19" t="str">
        <f t="shared" si="11"/>
        <v>粗出生率(千分比)</v>
      </c>
      <c r="N83" s="19" t="str">
        <f t="shared" si="7"/>
        <v>千分比</v>
      </c>
      <c r="O83" s="20" t="s">
        <v>16</v>
      </c>
      <c r="P83" s="20"/>
      <c r="Q83" s="20" t="s">
        <v>28</v>
      </c>
    </row>
    <row r="84" spans="1:18" ht="17.399999999999999">
      <c r="A84" s="105" t="s">
        <v>198</v>
      </c>
      <c r="B84" s="102" t="s">
        <v>161</v>
      </c>
      <c r="C84" s="103">
        <v>28</v>
      </c>
      <c r="D84" s="104">
        <v>8</v>
      </c>
      <c r="E84" s="103">
        <v>29</v>
      </c>
      <c r="F84" s="104">
        <v>20</v>
      </c>
      <c r="G84" s="103">
        <v>25</v>
      </c>
      <c r="H84" s="104">
        <v>19</v>
      </c>
      <c r="I84" s="17"/>
      <c r="J84" s="18"/>
      <c r="K84" s="3">
        <v>15</v>
      </c>
      <c r="L84" s="19" t="str">
        <f t="shared" si="10"/>
        <v>050015</v>
      </c>
      <c r="M84" s="19" t="str">
        <f t="shared" si="11"/>
        <v>死亡登記數(人)</v>
      </c>
      <c r="N84" s="19" t="str">
        <f t="shared" si="7"/>
        <v>人</v>
      </c>
      <c r="O84" s="20" t="s">
        <v>17</v>
      </c>
      <c r="P84" s="20"/>
      <c r="Q84" s="20" t="s">
        <v>28</v>
      </c>
    </row>
    <row r="85" spans="1:18" ht="17.399999999999999">
      <c r="A85" s="105" t="s">
        <v>199</v>
      </c>
      <c r="B85" s="102" t="s">
        <v>162</v>
      </c>
      <c r="C85" s="103">
        <v>7.2</v>
      </c>
      <c r="D85" s="104">
        <v>3.91</v>
      </c>
      <c r="E85" s="103">
        <v>7.51</v>
      </c>
      <c r="F85" s="104">
        <v>5.18</v>
      </c>
      <c r="G85" s="103">
        <v>6.39</v>
      </c>
      <c r="H85" s="104">
        <v>4.5599999999999996</v>
      </c>
      <c r="I85" s="17"/>
      <c r="J85" s="18"/>
      <c r="K85" s="3">
        <v>16</v>
      </c>
      <c r="L85" s="19" t="str">
        <f t="shared" si="10"/>
        <v>050016</v>
      </c>
      <c r="M85" s="19" t="str">
        <f t="shared" si="11"/>
        <v>粗死亡率(千分比)</v>
      </c>
      <c r="N85" s="19" t="str">
        <f t="shared" si="7"/>
        <v>千分比</v>
      </c>
      <c r="O85" s="20" t="s">
        <v>18</v>
      </c>
      <c r="P85" s="20"/>
      <c r="Q85" s="20" t="s">
        <v>28</v>
      </c>
    </row>
    <row r="86" spans="1:18" ht="17.399999999999999">
      <c r="A86" s="105" t="s">
        <v>200</v>
      </c>
      <c r="B86" s="102" t="s">
        <v>161</v>
      </c>
      <c r="C86" s="103">
        <v>128</v>
      </c>
      <c r="D86" s="104">
        <v>121</v>
      </c>
      <c r="E86" s="103">
        <v>112</v>
      </c>
      <c r="F86" s="104">
        <v>94</v>
      </c>
      <c r="G86" s="103">
        <v>112</v>
      </c>
      <c r="H86" s="104">
        <v>112</v>
      </c>
      <c r="I86" s="17"/>
      <c r="J86" s="18"/>
      <c r="K86" s="3">
        <v>17</v>
      </c>
      <c r="L86" s="19" t="str">
        <f t="shared" si="10"/>
        <v>050017</v>
      </c>
      <c r="M86" s="19" t="str">
        <f t="shared" si="11"/>
        <v>遷入數(人)</v>
      </c>
      <c r="N86" s="19" t="str">
        <f t="shared" si="7"/>
        <v>人</v>
      </c>
      <c r="O86" s="20" t="s">
        <v>19</v>
      </c>
      <c r="P86" s="20"/>
      <c r="Q86" s="20" t="s">
        <v>28</v>
      </c>
    </row>
    <row r="87" spans="1:18" ht="17.399999999999999">
      <c r="A87" s="105" t="s">
        <v>201</v>
      </c>
      <c r="B87" s="102" t="s">
        <v>161</v>
      </c>
      <c r="C87" s="103">
        <v>93</v>
      </c>
      <c r="D87" s="104">
        <v>81</v>
      </c>
      <c r="E87" s="103">
        <v>121</v>
      </c>
      <c r="F87" s="104">
        <v>96</v>
      </c>
      <c r="G87" s="103">
        <v>81</v>
      </c>
      <c r="H87" s="104">
        <v>86</v>
      </c>
      <c r="I87" s="17"/>
      <c r="J87" s="18"/>
      <c r="K87" s="3">
        <v>18</v>
      </c>
      <c r="L87" s="19" t="str">
        <f t="shared" si="10"/>
        <v>050018</v>
      </c>
      <c r="M87" s="19" t="str">
        <f t="shared" si="11"/>
        <v>遷出數(人)</v>
      </c>
      <c r="N87" s="19" t="str">
        <f t="shared" si="7"/>
        <v>人</v>
      </c>
      <c r="O87" s="20" t="s">
        <v>20</v>
      </c>
      <c r="P87" s="20"/>
      <c r="Q87" s="20" t="s">
        <v>28</v>
      </c>
    </row>
    <row r="88" spans="1:18" ht="17.399999999999999">
      <c r="A88" s="61" t="s">
        <v>163</v>
      </c>
      <c r="B88" s="62" t="s">
        <v>161</v>
      </c>
      <c r="C88" s="63">
        <v>9</v>
      </c>
      <c r="D88" s="64">
        <v>6</v>
      </c>
      <c r="E88" s="63">
        <v>7</v>
      </c>
      <c r="F88" s="64">
        <v>8</v>
      </c>
      <c r="G88" s="63">
        <v>9</v>
      </c>
      <c r="H88" s="64">
        <v>8</v>
      </c>
      <c r="I88" s="17"/>
      <c r="J88" s="18"/>
      <c r="K88" s="3">
        <v>19</v>
      </c>
      <c r="L88" s="19" t="str">
        <f t="shared" si="10"/>
        <v>050019</v>
      </c>
      <c r="M88" s="19" t="str">
        <f t="shared" si="11"/>
        <v>原住民人口數(人)</v>
      </c>
      <c r="N88" s="19" t="str">
        <f t="shared" si="7"/>
        <v>人</v>
      </c>
      <c r="O88" s="20" t="s">
        <v>25</v>
      </c>
      <c r="P88" s="20"/>
      <c r="Q88" s="20" t="s">
        <v>28</v>
      </c>
    </row>
    <row r="89" spans="1:18" ht="17.399999999999999">
      <c r="A89" s="65" t="s">
        <v>202</v>
      </c>
      <c r="B89" s="62" t="s">
        <v>161</v>
      </c>
      <c r="C89" s="63">
        <v>5</v>
      </c>
      <c r="D89" s="64">
        <v>0</v>
      </c>
      <c r="E89" s="63">
        <v>3</v>
      </c>
      <c r="F89" s="64">
        <v>0</v>
      </c>
      <c r="G89" s="63">
        <v>4</v>
      </c>
      <c r="H89" s="64">
        <v>0</v>
      </c>
      <c r="I89" s="17"/>
      <c r="J89" s="18"/>
      <c r="K89" s="3">
        <v>20</v>
      </c>
      <c r="L89" s="19" t="str">
        <f t="shared" si="10"/>
        <v>050020</v>
      </c>
      <c r="M89" s="19" t="str">
        <f t="shared" si="11"/>
        <v>　平地原住民(人)</v>
      </c>
      <c r="N89" s="19" t="str">
        <f t="shared" si="7"/>
        <v>人</v>
      </c>
      <c r="O89" s="20" t="s">
        <v>26</v>
      </c>
      <c r="P89" s="20"/>
      <c r="Q89" s="20" t="s">
        <v>28</v>
      </c>
    </row>
    <row r="90" spans="1:18" ht="17.399999999999999">
      <c r="A90" s="65" t="s">
        <v>203</v>
      </c>
      <c r="B90" s="62" t="s">
        <v>161</v>
      </c>
      <c r="C90" s="63">
        <v>4</v>
      </c>
      <c r="D90" s="64">
        <v>6</v>
      </c>
      <c r="E90" s="63">
        <v>4</v>
      </c>
      <c r="F90" s="64">
        <v>8</v>
      </c>
      <c r="G90" s="63">
        <v>5</v>
      </c>
      <c r="H90" s="64">
        <v>8</v>
      </c>
      <c r="I90" s="17"/>
      <c r="J90" s="18"/>
      <c r="K90" s="3">
        <v>21</v>
      </c>
      <c r="L90" s="19" t="str">
        <f t="shared" si="10"/>
        <v>050021</v>
      </c>
      <c r="M90" s="19" t="str">
        <f t="shared" si="11"/>
        <v>　山地原住民(人)</v>
      </c>
      <c r="N90" s="19" t="str">
        <f t="shared" si="7"/>
        <v>人</v>
      </c>
      <c r="O90" s="20" t="s">
        <v>27</v>
      </c>
      <c r="P90" s="20"/>
      <c r="Q90" s="20" t="s">
        <v>28</v>
      </c>
    </row>
    <row r="91" spans="1:18" ht="17.399999999999999">
      <c r="A91" s="71" t="s">
        <v>164</v>
      </c>
      <c r="B91" s="72"/>
      <c r="C91" s="60"/>
      <c r="D91" s="60"/>
      <c r="E91" s="60"/>
      <c r="F91" s="60"/>
      <c r="G91" s="60"/>
      <c r="H91" s="60"/>
      <c r="I91" s="31"/>
      <c r="J91" s="32"/>
      <c r="K91" s="3">
        <f>COUNTA(K92:K114)</f>
        <v>4</v>
      </c>
      <c r="L91" s="33"/>
      <c r="M91" s="34"/>
      <c r="N91" s="34" t="str">
        <f t="shared" si="7"/>
        <v/>
      </c>
      <c r="O91" s="34"/>
      <c r="P91" s="34"/>
      <c r="Q91" s="34"/>
    </row>
    <row r="92" spans="1:18" ht="17.399999999999999">
      <c r="A92" s="61" t="s">
        <v>165</v>
      </c>
      <c r="B92" s="62" t="s">
        <v>161</v>
      </c>
      <c r="C92" s="63">
        <v>0</v>
      </c>
      <c r="D92" s="64">
        <v>0</v>
      </c>
      <c r="E92" s="63">
        <v>0</v>
      </c>
      <c r="F92" s="64">
        <v>0</v>
      </c>
      <c r="G92" s="63">
        <v>0</v>
      </c>
      <c r="H92" s="64">
        <v>0</v>
      </c>
      <c r="I92" s="17"/>
      <c r="J92" s="18"/>
      <c r="K92" s="3">
        <v>1</v>
      </c>
      <c r="L92" s="19" t="str">
        <f>IF(K92="","",IF(K92&lt;10,"06000" &amp; K92,"0600" &amp; K92))</f>
        <v>060001</v>
      </c>
      <c r="M92" s="19" t="str">
        <f>IF(K92="","",A92 &amp; "(" &amp; B92 &amp;")")</f>
        <v>水環境巡守隊人數(人)</v>
      </c>
      <c r="N92" s="19" t="str">
        <f t="shared" si="7"/>
        <v>人</v>
      </c>
      <c r="O92" s="20" t="s">
        <v>36</v>
      </c>
      <c r="P92" s="20"/>
      <c r="Q92" s="20" t="s">
        <v>37</v>
      </c>
      <c r="R92" s="30"/>
    </row>
    <row r="93" spans="1:18" ht="17.399999999999999">
      <c r="A93" s="61" t="s">
        <v>166</v>
      </c>
      <c r="B93" s="62" t="s">
        <v>167</v>
      </c>
      <c r="C93" s="63">
        <v>5</v>
      </c>
      <c r="D93" s="64">
        <v>4</v>
      </c>
      <c r="E93" s="63">
        <v>5</v>
      </c>
      <c r="F93" s="64">
        <v>4</v>
      </c>
      <c r="G93" s="63">
        <v>5</v>
      </c>
      <c r="H93" s="64">
        <v>4</v>
      </c>
      <c r="I93" s="17"/>
      <c r="J93" s="18"/>
      <c r="K93" s="3">
        <v>2</v>
      </c>
      <c r="L93" s="19" t="str">
        <f>IF(K93="","",IF(K93&lt;10,"06000" &amp; K93,"0600" &amp; K93))</f>
        <v>060002</v>
      </c>
      <c r="M93" s="19" t="str">
        <f>IF(K93="","",A93 &amp; "(" &amp; B93 &amp;")")</f>
        <v>現有列管公廁之廁所個數(個)</v>
      </c>
      <c r="N93" s="19" t="str">
        <f t="shared" si="7"/>
        <v>個</v>
      </c>
      <c r="O93" s="20" t="s">
        <v>56</v>
      </c>
      <c r="P93" s="20"/>
      <c r="Q93" s="20" t="s">
        <v>37</v>
      </c>
      <c r="R93" s="30"/>
    </row>
    <row r="94" spans="1:18" ht="17.399999999999999">
      <c r="A94" s="94" t="s">
        <v>168</v>
      </c>
      <c r="B94" s="62" t="s">
        <v>161</v>
      </c>
      <c r="C94" s="63">
        <v>11</v>
      </c>
      <c r="D94" s="64">
        <v>4</v>
      </c>
      <c r="E94" s="63">
        <v>11</v>
      </c>
      <c r="F94" s="64">
        <v>5</v>
      </c>
      <c r="G94" s="63">
        <v>12</v>
      </c>
      <c r="H94" s="64">
        <v>4</v>
      </c>
      <c r="I94" s="17"/>
      <c r="J94" s="18"/>
      <c r="K94" s="3">
        <v>3</v>
      </c>
      <c r="L94" s="19" t="str">
        <f>IF(K94="","",IF(K94&lt;10,"06000" &amp; K94,"0600" &amp; K94))</f>
        <v>060003</v>
      </c>
      <c r="M94" s="19" t="str">
        <f>IF(K94="","",A94 &amp; "(" &amp; B94 &amp;")")</f>
        <v>環保人員數(人)</v>
      </c>
      <c r="N94" s="19" t="str">
        <f t="shared" si="7"/>
        <v>人</v>
      </c>
      <c r="O94" s="20" t="s">
        <v>65</v>
      </c>
      <c r="P94" s="20"/>
      <c r="Q94" s="20" t="s">
        <v>37</v>
      </c>
      <c r="R94" s="30"/>
    </row>
    <row r="95" spans="1:18" ht="17.399999999999999">
      <c r="A95" s="61" t="s">
        <v>169</v>
      </c>
      <c r="B95" s="62" t="s">
        <v>161</v>
      </c>
      <c r="C95" s="63">
        <v>6</v>
      </c>
      <c r="D95" s="64">
        <v>0</v>
      </c>
      <c r="E95" s="63">
        <v>6</v>
      </c>
      <c r="F95" s="64">
        <v>0</v>
      </c>
      <c r="G95" s="63">
        <v>6</v>
      </c>
      <c r="H95" s="64">
        <v>0</v>
      </c>
      <c r="I95" s="17"/>
      <c r="J95" s="18"/>
      <c r="K95" s="3">
        <v>4</v>
      </c>
      <c r="L95" s="19" t="str">
        <f>IF(K95="","",IF(K95&lt;10,"06000" &amp; K95,"0600" &amp; K95))</f>
        <v>060004</v>
      </c>
      <c r="M95" s="19" t="str">
        <f>IF(K95="","",A95 &amp; "(" &amp; B95 &amp;")")</f>
        <v>消防人力(人)</v>
      </c>
      <c r="N95" s="19" t="str">
        <f t="shared" si="7"/>
        <v>人</v>
      </c>
      <c r="O95" s="20" t="s">
        <v>34</v>
      </c>
      <c r="P95" s="20"/>
      <c r="Q95" s="20" t="s">
        <v>28</v>
      </c>
    </row>
    <row r="96" spans="1:18">
      <c r="A96" s="53" t="s">
        <v>170</v>
      </c>
      <c r="G96" s="53"/>
      <c r="H96" s="53"/>
    </row>
    <row r="97" spans="1:17">
      <c r="A97" s="53" t="s">
        <v>171</v>
      </c>
      <c r="G97" s="53"/>
      <c r="H97" s="53"/>
    </row>
    <row r="99" spans="1:17">
      <c r="A99" s="97"/>
      <c r="B99" s="98"/>
      <c r="C99" s="97"/>
      <c r="D99" s="97"/>
      <c r="E99" s="97"/>
      <c r="F99" s="97"/>
      <c r="G99" s="97"/>
      <c r="H99" s="97"/>
      <c r="I99" s="52"/>
      <c r="J99" s="52"/>
      <c r="K99" s="52"/>
      <c r="L99" s="52"/>
      <c r="M99" s="52"/>
      <c r="N99" s="52"/>
      <c r="O99" s="52"/>
      <c r="P99" s="52"/>
      <c r="Q99" s="52"/>
    </row>
    <row r="100" spans="1:17">
      <c r="A100" s="99"/>
      <c r="G100" s="99"/>
      <c r="H100" s="99"/>
    </row>
    <row r="113" spans="3:6">
      <c r="C113" s="100"/>
      <c r="D113" s="100"/>
      <c r="E113" s="100"/>
      <c r="F113" s="100"/>
    </row>
    <row r="114" spans="3:6">
      <c r="C114" s="100"/>
      <c r="D114" s="100"/>
      <c r="E114" s="100"/>
      <c r="F114" s="100"/>
    </row>
    <row r="115" spans="3:6">
      <c r="C115" s="100"/>
      <c r="D115" s="100"/>
      <c r="E115" s="100"/>
      <c r="F115" s="100"/>
    </row>
    <row r="116" spans="3:6">
      <c r="C116" s="100"/>
      <c r="D116" s="100"/>
      <c r="E116" s="100"/>
      <c r="F116" s="100"/>
    </row>
  </sheetData>
  <mergeCells count="7">
    <mergeCell ref="A1:Q1"/>
    <mergeCell ref="A3:A4"/>
    <mergeCell ref="B3:B4"/>
    <mergeCell ref="C3:D3"/>
    <mergeCell ref="E3:F3"/>
    <mergeCell ref="G3:H3"/>
    <mergeCell ref="J3:J4"/>
  </mergeCells>
  <phoneticPr fontId="18" type="noConversion"/>
  <conditionalFormatting sqref="C65:H67 C62:H63 C36:H37 C31:H33 C47:H52 C54:H59 C12:H14 C92:H95 C6:H10 C79:H90 C69:H77 C16:H19 C21:H29 C39:H45">
    <cfRule type="containsBlanks" dxfId="0" priority="12" stopIfTrue="1">
      <formula>LEN(TRIM(C6))=0</formula>
    </cfRule>
  </conditionalFormatting>
  <printOptions horizontalCentered="1"/>
  <pageMargins left="0.23622047244094491" right="0.23622047244094491" top="0.74803149606299213" bottom="0.74803149606299213" header="0.31496062992125984" footer="0.31496062992125984"/>
  <pageSetup paperSize="8" firstPageNumber="10"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鄉市性別統計指標</vt:lpstr>
      <vt:lpstr>鄉市性別統計指標!Print_Area</vt:lpstr>
      <vt:lpstr>鄉市性別統計指標!Print_Titles</vt:lpstr>
    </vt:vector>
  </TitlesOfParts>
  <Company>主計處</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sky53406</dc:creator>
  <cp:lastModifiedBy>c71</cp:lastModifiedBy>
  <cp:lastPrinted>2023-08-21T00:47:41Z</cp:lastPrinted>
  <dcterms:created xsi:type="dcterms:W3CDTF">2014-09-26T07:42:31Z</dcterms:created>
  <dcterms:modified xsi:type="dcterms:W3CDTF">2023-09-15T02:12:17Z</dcterms:modified>
</cp:coreProperties>
</file>